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hildren's and Home Management Services\Business Supports\CCSS\Wage Enhancement\2023\"/>
    </mc:Choice>
  </mc:AlternateContent>
  <xr:revisionPtr revIDLastSave="0" documentId="13_ncr:1_{4AE77B83-40A5-4228-97EC-C91459BB0DB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 WEG" sheetId="9" r:id="rId1"/>
    <sheet name="Wage Enhancement Template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0" hidden="1">[1]backup!#REF!</definedName>
    <definedName name="_Dist_Values" hidden="1">[1]backup!#REF!</definedName>
    <definedName name="_Fill" localSheetId="0" hidden="1">[1]backup!#REF!</definedName>
    <definedName name="_Fill" hidden="1">[1]backup!#REF!</definedName>
    <definedName name="_xlnm._FilterDatabase" localSheetId="1" hidden="1">'Wage Enhancement Template'!$A$22:$AI$22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2016" localSheetId="0" hidden="1">#REF!</definedName>
    <definedName name="_Key2016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gree">'[2]Funding Submissions'!$B$3:$AE$90</definedName>
    <definedName name="approved" localSheetId="0">#REF!</definedName>
    <definedName name="approved">#REF!</definedName>
    <definedName name="Calc">'[3]2013 Calc Single'!$A$5:$K$67</definedName>
    <definedName name="change" localSheetId="0">#REF!</definedName>
    <definedName name="change">#REF!</definedName>
    <definedName name="check" localSheetId="0">#REF!</definedName>
    <definedName name="check">#REF!</definedName>
    <definedName name="City" localSheetId="0">#REF!</definedName>
    <definedName name="City">#REF!</definedName>
    <definedName name="Data2" localSheetId="0">#REF!</definedName>
    <definedName name="Data2">#REF!</definedName>
    <definedName name="DOG">'[4]Calcuation by HO'!$K$1</definedName>
    <definedName name="eml">[5]Registration!$D$3:$E$216</definedName>
    <definedName name="EndRow" localSheetId="0">#REF!</definedName>
    <definedName name="EndRow">#REF!</definedName>
    <definedName name="final">[6]Approval!$C$4:$K$82</definedName>
    <definedName name="FirstName" localSheetId="0">#REF!</definedName>
    <definedName name="FirstName">#REF!</definedName>
    <definedName name="FTE">'[7]HO FTE'!$A$4:$H$81</definedName>
    <definedName name="gog" localSheetId="0">#REF!</definedName>
    <definedName name="gog">#REF!</definedName>
    <definedName name="HeadOffice" localSheetId="0">#REF!</definedName>
    <definedName name="HeadOffice">#REF!</definedName>
    <definedName name="HelpRange" localSheetId="0">#REF!</definedName>
    <definedName name="HelpRange">#REF!</definedName>
    <definedName name="HO" localSheetId="0">#REF!</definedName>
    <definedName name="HO">#REF!</definedName>
    <definedName name="HOSUM">'[8]calc HO sum'!$B$4:$L$82</definedName>
    <definedName name="Increase">'[9]In Year Increase'!$A$7:$D$48</definedName>
    <definedName name="input" localSheetId="0">#REF!</definedName>
    <definedName name="input">#REF!</definedName>
    <definedName name="LastName" localSheetId="0">#REF!</definedName>
    <definedName name="LastName">#REF!</definedName>
    <definedName name="lasty">'[10]funding tab'!$B$4:$AD$90</definedName>
    <definedName name="lastyear">'[11]2014'!$B$3:$H$83</definedName>
    <definedName name="LegalName" localSheetId="0">#REF!</definedName>
    <definedName name="LegalName">#REF!</definedName>
    <definedName name="Licensed_Capacity_Niagara">[12]Licensed_Capacity_Hamilton!#REF!</definedName>
    <definedName name="login">[5]Invitations!$D$3:$E$171</definedName>
    <definedName name="mcalc">'[3]2013 Calc Multi'!$B$159:$K$175</definedName>
    <definedName name="mit" localSheetId="0">#REF!</definedName>
    <definedName name="mit">#REF!</definedName>
    <definedName name="mod2iii">'[8]Model 2'!$A$5:$H$80</definedName>
    <definedName name="model1">'[8]Model 1 '!$A$4:$P$80</definedName>
    <definedName name="multi" localSheetId="0">#REF!</definedName>
    <definedName name="multi">#REF!</definedName>
    <definedName name="novincrease">'[13]In Year Increase'!$A$7:$C$83</definedName>
    <definedName name="of_Permanent_Positions_employed" localSheetId="0">#REF!</definedName>
    <definedName name="of_Permanent_Positions_employed">#REF!</definedName>
    <definedName name="PASSWORD" localSheetId="0">#REF!</definedName>
    <definedName name="PASSWORD">#REF!</definedName>
    <definedName name="point">'[4]Calcuation by HO'!$L$2</definedName>
    <definedName name="Preview" localSheetId="0">#REF!</definedName>
    <definedName name="Preview">#REF!</definedName>
    <definedName name="_xlnm.Print_Area" localSheetId="0">'Instructions WEG'!$A$1:$K$116</definedName>
    <definedName name="_xlnm.Print_Area" localSheetId="1">'Wage Enhancement Template'!$B$1:$R$162</definedName>
    <definedName name="re_aproved" localSheetId="0">#REF!</definedName>
    <definedName name="re_aproved">#REF!</definedName>
    <definedName name="recalc">'[14]SP Revised'!$A$4:$J$82</definedName>
    <definedName name="RecNum" localSheetId="0">#REF!</definedName>
    <definedName name="RecNum">#REF!</definedName>
    <definedName name="reg">[5]Registration!$C$3:$D$215</definedName>
    <definedName name="review">[3]Review!$B$5:$V$88</definedName>
    <definedName name="RowIndex" localSheetId="0">#REF!</definedName>
    <definedName name="RowIndex">#REF!</definedName>
    <definedName name="ServiceType" localSheetId="0">#REF!</definedName>
    <definedName name="ServiceType">#REF!</definedName>
    <definedName name="sitefte" localSheetId="0">#REF!</definedName>
    <definedName name="sitefte">#REF!</definedName>
    <definedName name="SPF">[15]SPCalc!$A$4:$H$81</definedName>
    <definedName name="staff">[16]All!$C$5:$N$195</definedName>
    <definedName name="StartRow" localSheetId="0">#REF!</definedName>
    <definedName name="StartRow">#REF!</definedName>
    <definedName name="State" localSheetId="0">#REF!</definedName>
    <definedName name="State">#REF!</definedName>
    <definedName name="tot">'[17]total 2015'!$A$3:$F$79</definedName>
    <definedName name="U_Legal">'[18]All Data'!$A$2:$A$79</definedName>
    <definedName name="ward">[19]Ward!$C$2:$E$199</definedName>
    <definedName name="wi">'[8]WI Calc'!$B$3:$I$78</definedName>
    <definedName name="WSCALC">'[20]R076 HO'!$A$5:$F$76</definedName>
    <definedName name="xxx" localSheetId="0">#REF!</definedName>
    <definedName name="xxx">#REF!</definedName>
    <definedName name="Zip" localSheetId="0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3" l="1"/>
  <c r="M23" i="3"/>
  <c r="N24" i="3" l="1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M24" i="3"/>
  <c r="M25" i="3"/>
  <c r="Y25" i="3" s="1"/>
  <c r="M26" i="3"/>
  <c r="Y26" i="3" s="1"/>
  <c r="M27" i="3"/>
  <c r="Y27" i="3" s="1"/>
  <c r="M28" i="3"/>
  <c r="Y28" i="3" s="1"/>
  <c r="M29" i="3"/>
  <c r="Y29" i="3" s="1"/>
  <c r="M30" i="3"/>
  <c r="Y30" i="3" s="1"/>
  <c r="M31" i="3"/>
  <c r="M32" i="3"/>
  <c r="Y32" i="3" s="1"/>
  <c r="M33" i="3"/>
  <c r="M34" i="3"/>
  <c r="M35" i="3"/>
  <c r="Y35" i="3" s="1"/>
  <c r="M36" i="3"/>
  <c r="M37" i="3"/>
  <c r="M38" i="3"/>
  <c r="M39" i="3"/>
  <c r="Y39" i="3" s="1"/>
  <c r="M40" i="3"/>
  <c r="Y40" i="3" s="1"/>
  <c r="M41" i="3"/>
  <c r="Y41" i="3" s="1"/>
  <c r="M42" i="3"/>
  <c r="Y42" i="3" s="1"/>
  <c r="M43" i="3"/>
  <c r="Y43" i="3" s="1"/>
  <c r="M44" i="3"/>
  <c r="M45" i="3"/>
  <c r="M46" i="3"/>
  <c r="Y46" i="3" s="1"/>
  <c r="M47" i="3"/>
  <c r="Y47" i="3" s="1"/>
  <c r="M48" i="3"/>
  <c r="M49" i="3"/>
  <c r="M50" i="3"/>
  <c r="Y50" i="3" s="1"/>
  <c r="M51" i="3"/>
  <c r="M52" i="3"/>
  <c r="M53" i="3"/>
  <c r="Y53" i="3" s="1"/>
  <c r="M54" i="3"/>
  <c r="Y54" i="3" s="1"/>
  <c r="M55" i="3"/>
  <c r="M56" i="3"/>
  <c r="Y56" i="3" s="1"/>
  <c r="M57" i="3"/>
  <c r="Y57" i="3" s="1"/>
  <c r="M58" i="3"/>
  <c r="Y58" i="3" s="1"/>
  <c r="M59" i="3"/>
  <c r="Y59" i="3" s="1"/>
  <c r="M60" i="3"/>
  <c r="M61" i="3"/>
  <c r="Y61" i="3" s="1"/>
  <c r="M62" i="3"/>
  <c r="Y62" i="3" s="1"/>
  <c r="M63" i="3"/>
  <c r="Y63" i="3" s="1"/>
  <c r="M64" i="3"/>
  <c r="M65" i="3"/>
  <c r="Y65" i="3" s="1"/>
  <c r="M66" i="3"/>
  <c r="Y66" i="3" s="1"/>
  <c r="M67" i="3"/>
  <c r="Y67" i="3" s="1"/>
  <c r="M68" i="3"/>
  <c r="M69" i="3"/>
  <c r="Y69" i="3" s="1"/>
  <c r="M70" i="3"/>
  <c r="Y70" i="3" s="1"/>
  <c r="M71" i="3"/>
  <c r="Y71" i="3" s="1"/>
  <c r="M72" i="3"/>
  <c r="Y72" i="3" s="1"/>
  <c r="M73" i="3"/>
  <c r="Y73" i="3" s="1"/>
  <c r="M74" i="3"/>
  <c r="Y74" i="3" s="1"/>
  <c r="M75" i="3"/>
  <c r="M76" i="3"/>
  <c r="M77" i="3"/>
  <c r="Y77" i="3" s="1"/>
  <c r="M78" i="3"/>
  <c r="Y78" i="3" s="1"/>
  <c r="M79" i="3"/>
  <c r="M80" i="3"/>
  <c r="Y80" i="3" s="1"/>
  <c r="M81" i="3"/>
  <c r="Y81" i="3" s="1"/>
  <c r="M82" i="3"/>
  <c r="Y82" i="3" s="1"/>
  <c r="M83" i="3"/>
  <c r="Y83" i="3" s="1"/>
  <c r="M84" i="3"/>
  <c r="M85" i="3"/>
  <c r="Y85" i="3" s="1"/>
  <c r="M86" i="3"/>
  <c r="M87" i="3"/>
  <c r="Y87" i="3" s="1"/>
  <c r="M88" i="3"/>
  <c r="Y88" i="3" s="1"/>
  <c r="M89" i="3"/>
  <c r="Y89" i="3" s="1"/>
  <c r="M90" i="3"/>
  <c r="Y90" i="3" s="1"/>
  <c r="M91" i="3"/>
  <c r="M92" i="3"/>
  <c r="M93" i="3"/>
  <c r="M94" i="3"/>
  <c r="M95" i="3"/>
  <c r="Y95" i="3" s="1"/>
  <c r="M96" i="3"/>
  <c r="Y96" i="3" s="1"/>
  <c r="M97" i="3"/>
  <c r="Y97" i="3" s="1"/>
  <c r="M98" i="3"/>
  <c r="Y98" i="3" s="1"/>
  <c r="M99" i="3"/>
  <c r="Y99" i="3" s="1"/>
  <c r="M100" i="3"/>
  <c r="M101" i="3"/>
  <c r="Y101" i="3" s="1"/>
  <c r="M102" i="3"/>
  <c r="Y102" i="3" s="1"/>
  <c r="M103" i="3"/>
  <c r="Y103" i="3" s="1"/>
  <c r="M104" i="3"/>
  <c r="Y104" i="3" s="1"/>
  <c r="M105" i="3"/>
  <c r="Y105" i="3" s="1"/>
  <c r="M106" i="3"/>
  <c r="Y106" i="3" s="1"/>
  <c r="M107" i="3"/>
  <c r="Y107" i="3" s="1"/>
  <c r="M108" i="3"/>
  <c r="M109" i="3"/>
  <c r="M110" i="3"/>
  <c r="Y110" i="3" s="1"/>
  <c r="M111" i="3"/>
  <c r="Y111" i="3" s="1"/>
  <c r="M112" i="3"/>
  <c r="Y112" i="3" s="1"/>
  <c r="M113" i="3"/>
  <c r="Y113" i="3" s="1"/>
  <c r="M114" i="3"/>
  <c r="Y114" i="3" s="1"/>
  <c r="M115" i="3"/>
  <c r="M116" i="3"/>
  <c r="M117" i="3"/>
  <c r="M118" i="3"/>
  <c r="Y118" i="3" s="1"/>
  <c r="M119" i="3"/>
  <c r="Y119" i="3" s="1"/>
  <c r="M120" i="3"/>
  <c r="Y120" i="3" s="1"/>
  <c r="M121" i="3"/>
  <c r="Y121" i="3" s="1"/>
  <c r="M122" i="3"/>
  <c r="Y122" i="3" s="1"/>
  <c r="M123" i="3"/>
  <c r="Y123" i="3" s="1"/>
  <c r="M124" i="3"/>
  <c r="M125" i="3"/>
  <c r="Y125" i="3" s="1"/>
  <c r="M126" i="3"/>
  <c r="Y126" i="3" s="1"/>
  <c r="M127" i="3"/>
  <c r="Y127" i="3" s="1"/>
  <c r="M128" i="3"/>
  <c r="Y128" i="3" s="1"/>
  <c r="M129" i="3"/>
  <c r="Y129" i="3" s="1"/>
  <c r="M130" i="3"/>
  <c r="Y130" i="3" s="1"/>
  <c r="M131" i="3"/>
  <c r="Y131" i="3" s="1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Y31" i="3"/>
  <c r="Y33" i="3"/>
  <c r="Y34" i="3"/>
  <c r="Y36" i="3"/>
  <c r="Y37" i="3"/>
  <c r="Y38" i="3"/>
  <c r="Y44" i="3"/>
  <c r="Y45" i="3"/>
  <c r="Y48" i="3"/>
  <c r="Y49" i="3"/>
  <c r="Y51" i="3"/>
  <c r="Y52" i="3"/>
  <c r="Y55" i="3"/>
  <c r="Y60" i="3"/>
  <c r="Y64" i="3"/>
  <c r="Y68" i="3"/>
  <c r="Y75" i="3"/>
  <c r="Y76" i="3"/>
  <c r="Y79" i="3"/>
  <c r="Y84" i="3"/>
  <c r="Y86" i="3"/>
  <c r="Y91" i="3"/>
  <c r="Y92" i="3"/>
  <c r="Y93" i="3"/>
  <c r="Y94" i="3"/>
  <c r="Y100" i="3"/>
  <c r="Y108" i="3"/>
  <c r="Y109" i="3"/>
  <c r="Y115" i="3"/>
  <c r="Y116" i="3"/>
  <c r="Y117" i="3"/>
  <c r="Y124" i="3"/>
  <c r="X23" i="3"/>
  <c r="Z121" i="3" l="1"/>
  <c r="Y24" i="3"/>
  <c r="Z24" i="3"/>
  <c r="P25" i="3"/>
  <c r="Q25" i="3" s="1"/>
  <c r="Z26" i="3"/>
  <c r="P26" i="3"/>
  <c r="Q26" i="3" s="1"/>
  <c r="P27" i="3"/>
  <c r="Q27" i="3" s="1"/>
  <c r="P28" i="3"/>
  <c r="Q28" i="3" s="1"/>
  <c r="P29" i="3"/>
  <c r="Q29" i="3" s="1"/>
  <c r="Z30" i="3"/>
  <c r="P30" i="3"/>
  <c r="P31" i="3"/>
  <c r="Q31" i="3" s="1"/>
  <c r="Z32" i="3"/>
  <c r="P32" i="3"/>
  <c r="Q32" i="3" s="1"/>
  <c r="Z33" i="3"/>
  <c r="P33" i="3"/>
  <c r="Q33" i="3" s="1"/>
  <c r="P34" i="3"/>
  <c r="Q34" i="3" s="1"/>
  <c r="P35" i="3"/>
  <c r="Q35" i="3" s="1"/>
  <c r="Z36" i="3"/>
  <c r="P36" i="3"/>
  <c r="Q36" i="3" s="1"/>
  <c r="Z37" i="3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Z43" i="3"/>
  <c r="P43" i="3"/>
  <c r="Q43" i="3" s="1"/>
  <c r="Z44" i="3"/>
  <c r="P44" i="3"/>
  <c r="Z45" i="3"/>
  <c r="P45" i="3"/>
  <c r="Q45" i="3" s="1"/>
  <c r="Z46" i="3"/>
  <c r="P46" i="3"/>
  <c r="Q46" i="3" s="1"/>
  <c r="Z47" i="3"/>
  <c r="P47" i="3"/>
  <c r="Z48" i="3"/>
  <c r="P48" i="3"/>
  <c r="Q48" i="3" s="1"/>
  <c r="P49" i="3"/>
  <c r="Q49" i="3" s="1"/>
  <c r="P50" i="3"/>
  <c r="Q50" i="3" s="1"/>
  <c r="P51" i="3"/>
  <c r="Q51" i="3" s="1"/>
  <c r="Z52" i="3"/>
  <c r="P52" i="3"/>
  <c r="Q52" i="3" s="1"/>
  <c r="P53" i="3"/>
  <c r="Q53" i="3" s="1"/>
  <c r="Z54" i="3"/>
  <c r="P54" i="3"/>
  <c r="Q54" i="3" s="1"/>
  <c r="Z55" i="3"/>
  <c r="P55" i="3"/>
  <c r="Q55" i="3" s="1"/>
  <c r="Z56" i="3"/>
  <c r="P56" i="3"/>
  <c r="Q56" i="3" s="1"/>
  <c r="Z57" i="3"/>
  <c r="P57" i="3"/>
  <c r="Q57" i="3" s="1"/>
  <c r="P58" i="3"/>
  <c r="Q58" i="3" s="1"/>
  <c r="Z59" i="3"/>
  <c r="P59" i="3"/>
  <c r="Q59" i="3" s="1"/>
  <c r="Z60" i="3"/>
  <c r="P60" i="3"/>
  <c r="Q60" i="3" s="1"/>
  <c r="Z61" i="3"/>
  <c r="P61" i="3"/>
  <c r="Q61" i="3" s="1"/>
  <c r="Z62" i="3"/>
  <c r="P62" i="3"/>
  <c r="Q62" i="3" s="1"/>
  <c r="Z63" i="3"/>
  <c r="P63" i="3"/>
  <c r="Q63" i="3" s="1"/>
  <c r="Z64" i="3"/>
  <c r="P64" i="3"/>
  <c r="Q64" i="3" s="1"/>
  <c r="Z65" i="3"/>
  <c r="P65" i="3"/>
  <c r="Q65" i="3" s="1"/>
  <c r="Z66" i="3"/>
  <c r="P66" i="3"/>
  <c r="Q66" i="3" s="1"/>
  <c r="P67" i="3"/>
  <c r="Q67" i="3" s="1"/>
  <c r="Z68" i="3"/>
  <c r="P68" i="3"/>
  <c r="Q68" i="3" s="1"/>
  <c r="Z69" i="3"/>
  <c r="P69" i="3"/>
  <c r="P70" i="3"/>
  <c r="Q70" i="3" s="1"/>
  <c r="Z71" i="3"/>
  <c r="P71" i="3"/>
  <c r="Q71" i="3" s="1"/>
  <c r="Z72" i="3"/>
  <c r="P72" i="3"/>
  <c r="Q72" i="3" s="1"/>
  <c r="Z73" i="3"/>
  <c r="P73" i="3"/>
  <c r="Q73" i="3" s="1"/>
  <c r="P74" i="3"/>
  <c r="Q74" i="3" s="1"/>
  <c r="Z75" i="3"/>
  <c r="P75" i="3"/>
  <c r="Q75" i="3" s="1"/>
  <c r="Z76" i="3"/>
  <c r="P76" i="3"/>
  <c r="Q76" i="3" s="1"/>
  <c r="Z77" i="3"/>
  <c r="P77" i="3"/>
  <c r="Q77" i="3" s="1"/>
  <c r="Z78" i="3"/>
  <c r="P78" i="3"/>
  <c r="Q78" i="3" s="1"/>
  <c r="Z79" i="3"/>
  <c r="P79" i="3"/>
  <c r="Q79" i="3" s="1"/>
  <c r="Z80" i="3"/>
  <c r="P80" i="3"/>
  <c r="Q80" i="3" s="1"/>
  <c r="Z81" i="3"/>
  <c r="P81" i="3"/>
  <c r="Q81" i="3" s="1"/>
  <c r="Z82" i="3"/>
  <c r="P82" i="3"/>
  <c r="Q82" i="3" s="1"/>
  <c r="Z83" i="3"/>
  <c r="P83" i="3"/>
  <c r="Q83" i="3" s="1"/>
  <c r="P84" i="3"/>
  <c r="Q84" i="3" s="1"/>
  <c r="P85" i="3"/>
  <c r="Q85" i="3" s="1"/>
  <c r="Z86" i="3"/>
  <c r="P86" i="3"/>
  <c r="Q86" i="3" s="1"/>
  <c r="Z87" i="3"/>
  <c r="P87" i="3"/>
  <c r="Q87" i="3" s="1"/>
  <c r="Z88" i="3"/>
  <c r="P88" i="3"/>
  <c r="Q88" i="3" s="1"/>
  <c r="P89" i="3"/>
  <c r="Q89" i="3" s="1"/>
  <c r="Z90" i="3"/>
  <c r="P90" i="3"/>
  <c r="Q90" i="3" s="1"/>
  <c r="Z91" i="3"/>
  <c r="P91" i="3"/>
  <c r="Q91" i="3" s="1"/>
  <c r="Z92" i="3"/>
  <c r="P92" i="3"/>
  <c r="Q92" i="3" s="1"/>
  <c r="Z93" i="3"/>
  <c r="P93" i="3"/>
  <c r="Q93" i="3" s="1"/>
  <c r="Z94" i="3"/>
  <c r="P94" i="3"/>
  <c r="Q94" i="3" s="1"/>
  <c r="P95" i="3"/>
  <c r="Q95" i="3" s="1"/>
  <c r="Z96" i="3"/>
  <c r="P96" i="3"/>
  <c r="Q96" i="3" s="1"/>
  <c r="Z97" i="3"/>
  <c r="P97" i="3"/>
  <c r="Q97" i="3" s="1"/>
  <c r="Z98" i="3"/>
  <c r="P98" i="3"/>
  <c r="Q98" i="3" s="1"/>
  <c r="Z99" i="3"/>
  <c r="P99" i="3"/>
  <c r="Q99" i="3" s="1"/>
  <c r="Z100" i="3"/>
  <c r="P100" i="3"/>
  <c r="Q100" i="3" s="1"/>
  <c r="P101" i="3"/>
  <c r="Q101" i="3" s="1"/>
  <c r="Z102" i="3"/>
  <c r="P102" i="3"/>
  <c r="Q102" i="3" s="1"/>
  <c r="Z103" i="3"/>
  <c r="P103" i="3"/>
  <c r="Q103" i="3" s="1"/>
  <c r="Z104" i="3"/>
  <c r="P104" i="3"/>
  <c r="P105" i="3"/>
  <c r="Q105" i="3" s="1"/>
  <c r="P106" i="3"/>
  <c r="Q106" i="3" s="1"/>
  <c r="Z107" i="3"/>
  <c r="P107" i="3"/>
  <c r="Q107" i="3" s="1"/>
  <c r="Z108" i="3"/>
  <c r="P108" i="3"/>
  <c r="Q108" i="3" s="1"/>
  <c r="Z109" i="3"/>
  <c r="P109" i="3"/>
  <c r="Q109" i="3" s="1"/>
  <c r="P110" i="3"/>
  <c r="Z111" i="3"/>
  <c r="P111" i="3"/>
  <c r="Q111" i="3" s="1"/>
  <c r="P112" i="3"/>
  <c r="Q112" i="3" s="1"/>
  <c r="Z113" i="3"/>
  <c r="P113" i="3"/>
  <c r="Q113" i="3" s="1"/>
  <c r="P114" i="3"/>
  <c r="Q114" i="3" s="1"/>
  <c r="Z115" i="3"/>
  <c r="P115" i="3"/>
  <c r="Q115" i="3" s="1"/>
  <c r="Z116" i="3"/>
  <c r="P116" i="3"/>
  <c r="Q116" i="3" s="1"/>
  <c r="P117" i="3"/>
  <c r="Q117" i="3" s="1"/>
  <c r="Z118" i="3"/>
  <c r="P118" i="3"/>
  <c r="Q118" i="3" s="1"/>
  <c r="P119" i="3"/>
  <c r="Q119" i="3" s="1"/>
  <c r="Z120" i="3"/>
  <c r="P120" i="3"/>
  <c r="Q120" i="3" s="1"/>
  <c r="P121" i="3"/>
  <c r="P122" i="3"/>
  <c r="Q122" i="3" s="1"/>
  <c r="Z123" i="3"/>
  <c r="P123" i="3"/>
  <c r="Q123" i="3" s="1"/>
  <c r="P124" i="3"/>
  <c r="Q124" i="3" s="1"/>
  <c r="P125" i="3"/>
  <c r="Q125" i="3" s="1"/>
  <c r="Z126" i="3"/>
  <c r="P126" i="3"/>
  <c r="Q126" i="3" s="1"/>
  <c r="Z127" i="3"/>
  <c r="P127" i="3"/>
  <c r="Q127" i="3" s="1"/>
  <c r="Z128" i="3"/>
  <c r="P128" i="3"/>
  <c r="Q128" i="3" s="1"/>
  <c r="Z129" i="3"/>
  <c r="P129" i="3"/>
  <c r="Q129" i="3" s="1"/>
  <c r="P130" i="3"/>
  <c r="Q130" i="3" s="1"/>
  <c r="Z131" i="3"/>
  <c r="P131" i="3"/>
  <c r="Q131" i="3" s="1"/>
  <c r="Z23" i="3"/>
  <c r="Y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M150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23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31" i="3"/>
  <c r="R33" i="3" l="1"/>
  <c r="O80" i="3"/>
  <c r="AA80" i="3" s="1"/>
  <c r="R55" i="3"/>
  <c r="R48" i="3"/>
  <c r="O126" i="3"/>
  <c r="AA126" i="3" s="1"/>
  <c r="Q104" i="3"/>
  <c r="O104" i="3" s="1"/>
  <c r="AA104" i="3" s="1"/>
  <c r="R111" i="3"/>
  <c r="R80" i="3"/>
  <c r="Q69" i="3"/>
  <c r="O69" i="3" s="1"/>
  <c r="AA69" i="3" s="1"/>
  <c r="Q44" i="3"/>
  <c r="O44" i="3" s="1"/>
  <c r="AA44" i="3" s="1"/>
  <c r="R81" i="3"/>
  <c r="Q47" i="3"/>
  <c r="O47" i="3" s="1"/>
  <c r="AA47" i="3" s="1"/>
  <c r="Q30" i="3"/>
  <c r="R30" i="3" s="1"/>
  <c r="Q121" i="3"/>
  <c r="R121" i="3" s="1"/>
  <c r="R125" i="3"/>
  <c r="O117" i="3"/>
  <c r="AA117" i="3" s="1"/>
  <c r="Q110" i="3"/>
  <c r="R110" i="3" s="1"/>
  <c r="P24" i="3"/>
  <c r="Q24" i="3" s="1"/>
  <c r="O24" i="3" s="1"/>
  <c r="AA24" i="3" s="1"/>
  <c r="O81" i="3"/>
  <c r="AA81" i="3" s="1"/>
  <c r="R56" i="3"/>
  <c r="O57" i="3"/>
  <c r="AA57" i="3" s="1"/>
  <c r="O56" i="3"/>
  <c r="AA56" i="3" s="1"/>
  <c r="O54" i="3"/>
  <c r="AA54" i="3" s="1"/>
  <c r="O33" i="3"/>
  <c r="AA33" i="3" s="1"/>
  <c r="Z117" i="3"/>
  <c r="R123" i="3"/>
  <c r="R122" i="3"/>
  <c r="O100" i="3"/>
  <c r="AA100" i="3" s="1"/>
  <c r="R99" i="3"/>
  <c r="R87" i="3"/>
  <c r="O72" i="3"/>
  <c r="AA72" i="3" s="1"/>
  <c r="R60" i="3"/>
  <c r="O48" i="3"/>
  <c r="AA48" i="3" s="1"/>
  <c r="O116" i="3"/>
  <c r="AA116" i="3" s="1"/>
  <c r="R100" i="3"/>
  <c r="O87" i="3"/>
  <c r="AA87" i="3" s="1"/>
  <c r="O65" i="3"/>
  <c r="AA65" i="3" s="1"/>
  <c r="O60" i="3"/>
  <c r="AA60" i="3" s="1"/>
  <c r="Z125" i="3"/>
  <c r="Z124" i="3"/>
  <c r="Z95" i="3"/>
  <c r="Z74" i="3"/>
  <c r="Z70" i="3"/>
  <c r="O70" i="3"/>
  <c r="AA70" i="3" s="1"/>
  <c r="Z39" i="3"/>
  <c r="Z28" i="3"/>
  <c r="Z130" i="3"/>
  <c r="O113" i="3"/>
  <c r="AA113" i="3" s="1"/>
  <c r="R113" i="3"/>
  <c r="O111" i="3"/>
  <c r="AA111" i="3" s="1"/>
  <c r="O109" i="3"/>
  <c r="AA109" i="3" s="1"/>
  <c r="O108" i="3"/>
  <c r="AA108" i="3" s="1"/>
  <c r="R108" i="3"/>
  <c r="Z106" i="3"/>
  <c r="O106" i="3"/>
  <c r="AA106" i="3" s="1"/>
  <c r="Z89" i="3"/>
  <c r="R83" i="3"/>
  <c r="O61" i="3"/>
  <c r="AA61" i="3" s="1"/>
  <c r="R61" i="3"/>
  <c r="O46" i="3"/>
  <c r="AA46" i="3" s="1"/>
  <c r="R46" i="3"/>
  <c r="O45" i="3"/>
  <c r="AA45" i="3" s="1"/>
  <c r="R45" i="3"/>
  <c r="Z40" i="3"/>
  <c r="O26" i="3"/>
  <c r="AA26" i="3" s="1"/>
  <c r="R26" i="3"/>
  <c r="Z105" i="3"/>
  <c r="R88" i="3"/>
  <c r="O88" i="3"/>
  <c r="AA88" i="3" s="1"/>
  <c r="Z85" i="3"/>
  <c r="O85" i="3"/>
  <c r="AA85" i="3" s="1"/>
  <c r="O122" i="3"/>
  <c r="AA122" i="3" s="1"/>
  <c r="O120" i="3"/>
  <c r="AA120" i="3" s="1"/>
  <c r="R120" i="3"/>
  <c r="O118" i="3"/>
  <c r="AA118" i="3" s="1"/>
  <c r="R118" i="3"/>
  <c r="O82" i="3"/>
  <c r="AA82" i="3" s="1"/>
  <c r="R82" i="3"/>
  <c r="R79" i="3"/>
  <c r="O79" i="3"/>
  <c r="AA79" i="3" s="1"/>
  <c r="O78" i="3"/>
  <c r="AA78" i="3" s="1"/>
  <c r="R78" i="3"/>
  <c r="R66" i="3"/>
  <c r="O66" i="3"/>
  <c r="AA66" i="3" s="1"/>
  <c r="O64" i="3"/>
  <c r="AA64" i="3" s="1"/>
  <c r="R64" i="3"/>
  <c r="Z41" i="3"/>
  <c r="O37" i="3"/>
  <c r="AA37" i="3" s="1"/>
  <c r="R37" i="3"/>
  <c r="Z119" i="3"/>
  <c r="O131" i="3"/>
  <c r="AA131" i="3" s="1"/>
  <c r="R131" i="3"/>
  <c r="O129" i="3"/>
  <c r="AA129" i="3" s="1"/>
  <c r="O127" i="3"/>
  <c r="AA127" i="3" s="1"/>
  <c r="R126" i="3"/>
  <c r="O125" i="3"/>
  <c r="AA125" i="3" s="1"/>
  <c r="R117" i="3"/>
  <c r="Z114" i="3"/>
  <c r="Z112" i="3"/>
  <c r="O105" i="3"/>
  <c r="AA105" i="3" s="1"/>
  <c r="R103" i="3"/>
  <c r="O103" i="3"/>
  <c r="AA103" i="3" s="1"/>
  <c r="Z101" i="3"/>
  <c r="R101" i="3"/>
  <c r="O94" i="3"/>
  <c r="AA94" i="3" s="1"/>
  <c r="R94" i="3"/>
  <c r="O93" i="3"/>
  <c r="AA93" i="3" s="1"/>
  <c r="R93" i="3"/>
  <c r="R85" i="3"/>
  <c r="Z84" i="3"/>
  <c r="R73" i="3"/>
  <c r="O73" i="3"/>
  <c r="AA73" i="3" s="1"/>
  <c r="Z67" i="3"/>
  <c r="O67" i="3"/>
  <c r="AA67" i="3" s="1"/>
  <c r="Z38" i="3"/>
  <c r="Z27" i="3"/>
  <c r="R27" i="3"/>
  <c r="O101" i="3"/>
  <c r="AA101" i="3" s="1"/>
  <c r="R116" i="3"/>
  <c r="R109" i="3"/>
  <c r="O55" i="3"/>
  <c r="AA55" i="3" s="1"/>
  <c r="Z50" i="3"/>
  <c r="O50" i="3"/>
  <c r="AA50" i="3" s="1"/>
  <c r="Z49" i="3"/>
  <c r="R49" i="3"/>
  <c r="Z34" i="3"/>
  <c r="O34" i="3"/>
  <c r="AA34" i="3" s="1"/>
  <c r="Z29" i="3"/>
  <c r="O29" i="3"/>
  <c r="AA29" i="3" s="1"/>
  <c r="Z122" i="3"/>
  <c r="Z110" i="3"/>
  <c r="R105" i="3"/>
  <c r="R127" i="3"/>
  <c r="O83" i="3"/>
  <c r="AA83" i="3" s="1"/>
  <c r="R104" i="3"/>
  <c r="R129" i="3"/>
  <c r="O107" i="3"/>
  <c r="AA107" i="3" s="1"/>
  <c r="R96" i="3"/>
  <c r="R77" i="3"/>
  <c r="O68" i="3"/>
  <c r="AA68" i="3" s="1"/>
  <c r="R59" i="3"/>
  <c r="Z58" i="3"/>
  <c r="Z51" i="3"/>
  <c r="Z42" i="3"/>
  <c r="Z35" i="3"/>
  <c r="Z25" i="3"/>
  <c r="R65" i="3"/>
  <c r="Z53" i="3"/>
  <c r="R53" i="3"/>
  <c r="Z31" i="3"/>
  <c r="O27" i="3"/>
  <c r="AA27" i="3" s="1"/>
  <c r="P23" i="3"/>
  <c r="P140" i="3" l="1"/>
  <c r="Q140" i="3" s="1"/>
  <c r="R140" i="3" s="1"/>
  <c r="R24" i="3"/>
  <c r="O30" i="3"/>
  <c r="AA30" i="3" s="1"/>
  <c r="P138" i="3"/>
  <c r="Q138" i="3" s="1"/>
  <c r="R138" i="3" s="1"/>
  <c r="R69" i="3"/>
  <c r="O110" i="3"/>
  <c r="AA110" i="3" s="1"/>
  <c r="O121" i="3"/>
  <c r="AA121" i="3" s="1"/>
  <c r="R47" i="3"/>
  <c r="R44" i="3"/>
  <c r="P134" i="3"/>
  <c r="Q134" i="3" s="1"/>
  <c r="R134" i="3" s="1"/>
  <c r="P133" i="3"/>
  <c r="Q133" i="3" s="1"/>
  <c r="P135" i="3"/>
  <c r="Q23" i="3"/>
  <c r="R23" i="3" s="1"/>
  <c r="R70" i="3"/>
  <c r="O63" i="3"/>
  <c r="AA63" i="3" s="1"/>
  <c r="R63" i="3"/>
  <c r="O99" i="3"/>
  <c r="AA99" i="3" s="1"/>
  <c r="R54" i="3"/>
  <c r="R50" i="3"/>
  <c r="O96" i="3"/>
  <c r="AA96" i="3" s="1"/>
  <c r="R36" i="3"/>
  <c r="O36" i="3"/>
  <c r="AA36" i="3" s="1"/>
  <c r="R72" i="3"/>
  <c r="R62" i="3"/>
  <c r="O62" i="3"/>
  <c r="AA62" i="3" s="1"/>
  <c r="O123" i="3"/>
  <c r="AA123" i="3" s="1"/>
  <c r="O77" i="3"/>
  <c r="AA77" i="3" s="1"/>
  <c r="R57" i="3"/>
  <c r="R42" i="3"/>
  <c r="O42" i="3"/>
  <c r="AA42" i="3" s="1"/>
  <c r="R71" i="3"/>
  <c r="O71" i="3"/>
  <c r="AA71" i="3" s="1"/>
  <c r="R97" i="3"/>
  <c r="O97" i="3"/>
  <c r="AA97" i="3" s="1"/>
  <c r="R115" i="3"/>
  <c r="O115" i="3"/>
  <c r="AA115" i="3" s="1"/>
  <c r="R28" i="3"/>
  <c r="O28" i="3"/>
  <c r="AA28" i="3" s="1"/>
  <c r="O39" i="3"/>
  <c r="AA39" i="3" s="1"/>
  <c r="R39" i="3"/>
  <c r="O74" i="3"/>
  <c r="AA74" i="3" s="1"/>
  <c r="R74" i="3"/>
  <c r="O75" i="3"/>
  <c r="AA75" i="3" s="1"/>
  <c r="R75" i="3"/>
  <c r="R91" i="3"/>
  <c r="O91" i="3"/>
  <c r="AA91" i="3" s="1"/>
  <c r="R98" i="3"/>
  <c r="O98" i="3"/>
  <c r="AA98" i="3" s="1"/>
  <c r="R128" i="3"/>
  <c r="O128" i="3"/>
  <c r="AA128" i="3" s="1"/>
  <c r="O59" i="3"/>
  <c r="AA59" i="3" s="1"/>
  <c r="R38" i="3"/>
  <c r="O38" i="3"/>
  <c r="AA38" i="3" s="1"/>
  <c r="R68" i="3"/>
  <c r="R114" i="3"/>
  <c r="O114" i="3"/>
  <c r="AA114" i="3" s="1"/>
  <c r="R34" i="3"/>
  <c r="O49" i="3"/>
  <c r="AA49" i="3" s="1"/>
  <c r="R106" i="3"/>
  <c r="O25" i="3"/>
  <c r="AA25" i="3" s="1"/>
  <c r="R25" i="3"/>
  <c r="O58" i="3"/>
  <c r="AA58" i="3" s="1"/>
  <c r="R58" i="3"/>
  <c r="O90" i="3"/>
  <c r="AA90" i="3" s="1"/>
  <c r="R90" i="3"/>
  <c r="P139" i="3"/>
  <c r="Q139" i="3" s="1"/>
  <c r="R139" i="3" s="1"/>
  <c r="P141" i="3"/>
  <c r="Q141" i="3" s="1"/>
  <c r="O31" i="3"/>
  <c r="AA31" i="3" s="1"/>
  <c r="R31" i="3"/>
  <c r="R35" i="3"/>
  <c r="O35" i="3"/>
  <c r="AA35" i="3" s="1"/>
  <c r="O51" i="3"/>
  <c r="AA51" i="3" s="1"/>
  <c r="R51" i="3"/>
  <c r="R92" i="3"/>
  <c r="O92" i="3"/>
  <c r="AA92" i="3" s="1"/>
  <c r="R102" i="3"/>
  <c r="O102" i="3"/>
  <c r="AA102" i="3" s="1"/>
  <c r="R43" i="3"/>
  <c r="O43" i="3"/>
  <c r="AA43" i="3" s="1"/>
  <c r="R76" i="3"/>
  <c r="O76" i="3"/>
  <c r="AA76" i="3" s="1"/>
  <c r="R84" i="3"/>
  <c r="O84" i="3"/>
  <c r="AA84" i="3" s="1"/>
  <c r="O112" i="3"/>
  <c r="AA112" i="3" s="1"/>
  <c r="R112" i="3"/>
  <c r="O41" i="3"/>
  <c r="AA41" i="3" s="1"/>
  <c r="R41" i="3"/>
  <c r="R67" i="3"/>
  <c r="O53" i="3"/>
  <c r="AA53" i="3" s="1"/>
  <c r="O89" i="3"/>
  <c r="AA89" i="3" s="1"/>
  <c r="R89" i="3"/>
  <c r="R107" i="3"/>
  <c r="R29" i="3"/>
  <c r="R95" i="3"/>
  <c r="O95" i="3"/>
  <c r="AA95" i="3" s="1"/>
  <c r="R124" i="3"/>
  <c r="O124" i="3"/>
  <c r="AA124" i="3" s="1"/>
  <c r="P136" i="3"/>
  <c r="Q136" i="3" s="1"/>
  <c r="R86" i="3"/>
  <c r="O86" i="3"/>
  <c r="AA86" i="3" s="1"/>
  <c r="R32" i="3"/>
  <c r="O32" i="3"/>
  <c r="AA32" i="3" s="1"/>
  <c r="O52" i="3"/>
  <c r="AA52" i="3" s="1"/>
  <c r="R52" i="3"/>
  <c r="O119" i="3"/>
  <c r="AA119" i="3" s="1"/>
  <c r="R119" i="3"/>
  <c r="O40" i="3"/>
  <c r="AA40" i="3" s="1"/>
  <c r="R40" i="3"/>
  <c r="O130" i="3"/>
  <c r="AA130" i="3" s="1"/>
  <c r="R130" i="3"/>
  <c r="O23" i="3" l="1"/>
  <c r="O135" i="3" s="1"/>
  <c r="O133" i="3"/>
  <c r="P142" i="3"/>
  <c r="Q142" i="3" s="1"/>
  <c r="R142" i="3" s="1"/>
  <c r="Q135" i="3"/>
  <c r="R135" i="3" s="1"/>
  <c r="P137" i="3"/>
  <c r="Q137" i="3" s="1"/>
  <c r="R137" i="3" s="1"/>
  <c r="R141" i="3"/>
  <c r="R136" i="3"/>
  <c r="R133" i="3"/>
  <c r="O134" i="3"/>
  <c r="O138" i="3" l="1"/>
  <c r="O139" i="3"/>
  <c r="AA23" i="3"/>
  <c r="O136" i="3"/>
  <c r="O141" i="3"/>
  <c r="O140" i="3"/>
  <c r="O137" i="3"/>
  <c r="P143" i="3"/>
  <c r="Q143" i="3" s="1"/>
  <c r="R143" i="3" s="1"/>
  <c r="O142" i="3" l="1"/>
  <c r="O143" i="3" s="1"/>
  <c r="R144" i="3" s="1"/>
  <c r="R145" i="3" s="1"/>
</calcChain>
</file>

<file path=xl/sharedStrings.xml><?xml version="1.0" encoding="utf-8"?>
<sst xmlns="http://schemas.openxmlformats.org/spreadsheetml/2006/main" count="180" uniqueCount="166">
  <si>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</si>
  <si>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</si>
  <si>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</si>
  <si>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</si>
  <si>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</si>
  <si>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</si>
  <si>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</si>
  <si>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</si>
  <si>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</si>
  <si>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</si>
  <si>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</si>
  <si>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</si>
  <si>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</si>
  <si>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</si>
  <si>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</si>
  <si>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</si>
  <si>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</si>
  <si>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</si>
  <si>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</si>
  <si>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</si>
  <si>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</si>
  <si>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</si>
  <si>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</si>
  <si>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</si>
  <si>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</si>
  <si>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</si>
  <si>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</si>
  <si>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</si>
  <si>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</si>
  <si>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</si>
  <si>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</si>
  <si>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</si>
  <si>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</si>
  <si>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</si>
  <si>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</si>
  <si>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The child care centre / agency is approved for the following:</t>
  </si>
  <si>
    <t>SUMMARY</t>
  </si>
  <si>
    <t>WAGE ENHANCEMENT DETERMINATION</t>
  </si>
  <si>
    <t>EMPLOYEE / POSITION INFORMATION</t>
  </si>
  <si>
    <t>v3</t>
  </si>
  <si>
    <t>Salary Component</t>
  </si>
  <si>
    <t>Standard work week (hours)</t>
  </si>
  <si>
    <t>FTE</t>
  </si>
  <si>
    <t xml:space="preserve">Statutory Benefit Component (17.5%) </t>
  </si>
  <si>
    <t>TOTAL</t>
  </si>
  <si>
    <t>SUPPLEMENTAL GRANT</t>
  </si>
  <si>
    <t>Supplemental Grant</t>
  </si>
  <si>
    <t xml:space="preserve">SERVICE DATA </t>
  </si>
  <si>
    <t>Number of ineligible* RECEs</t>
  </si>
  <si>
    <t>Number of ineligible* Supervisors</t>
  </si>
  <si>
    <t>Number of ineligible* Non-RECEs</t>
  </si>
  <si>
    <t>Please click and select:</t>
  </si>
  <si>
    <t xml:space="preserve">As a signing authority for this organization, I certify that the information included in this application is accurate to the best of my knowledge and represents the </t>
  </si>
  <si>
    <t>(To be completed by City of Hamilton only)</t>
  </si>
  <si>
    <t>STEP 1:  DETERMINE ELIGIBILITY</t>
  </si>
  <si>
    <t>Full Wage Enhancement</t>
  </si>
  <si>
    <t>Partial Wage Enhancement</t>
  </si>
  <si>
    <t>STEP 5:  EMPLOYEE INFORMATION</t>
  </si>
  <si>
    <t>This field should contain sufficient information to allow you to provide additional information to the City of Hamilton, should it be requested</t>
  </si>
  <si>
    <t>New Centre/Site Opening Date</t>
  </si>
  <si>
    <t>New Position Created during Jan 1 - Dec 31 (select Yes or No)</t>
  </si>
  <si>
    <t>Base Hourly Wage</t>
  </si>
  <si>
    <t xml:space="preserve">Hourly Wage </t>
  </si>
  <si>
    <t>If the position is on an annual salary, take the annual salary and divide it by the standard hours of work per year.</t>
  </si>
  <si>
    <t># of Hours Worked</t>
  </si>
  <si>
    <t>STEP 6: REVIEW OF APPLICATION FORM</t>
  </si>
  <si>
    <t>STEP 7: CERTIFICATION</t>
  </si>
  <si>
    <t>STEP 8:  PAGE LAYOUT &amp; PRINTING</t>
  </si>
  <si>
    <t xml:space="preserve">STEP 9: SUBMISSION </t>
  </si>
  <si>
    <t xml:space="preserve">Enter the first operating date of the program site or the planned opening date. </t>
  </si>
  <si>
    <t xml:space="preserve">Total Operating Capacity </t>
  </si>
  <si>
    <t>Total Licensed Capacity</t>
  </si>
  <si>
    <t>CHILD CARE CENTRE INFORMATION</t>
  </si>
  <si>
    <t>CHILD CARE CENTRE OPERATING INFORMATION</t>
  </si>
  <si>
    <t>STEP 2:  ENTER CHILD CARE CENTRE AND CONTACT INFORMATION</t>
  </si>
  <si>
    <t>STEP 3: CHILD CARE CENTRE OPERATING INFORMATION</t>
  </si>
  <si>
    <t>STEP 4: CHILD CARE CENTRE SERVICE DATA</t>
  </si>
  <si>
    <t xml:space="preserve">If the position covers ratio at all times, enter 100%. If a position covers ratio for 30% of the time, report 30%. </t>
  </si>
  <si>
    <r>
      <rPr>
        <b/>
        <sz val="12"/>
        <rFont val="Arial"/>
        <family val="2"/>
      </rPr>
      <t xml:space="preserve">Please note: </t>
    </r>
    <r>
      <rPr>
        <sz val="12"/>
        <rFont val="Arial"/>
        <family val="2"/>
      </rPr>
      <t>the operator has two options in terms of reporting the hours worked in an eligible position by both regular and supply staff in the</t>
    </r>
  </si>
  <si>
    <t xml:space="preserve">The purpose of these instructions is to support Child Care Operators in completing their Wage Enhancement application.  </t>
  </si>
  <si>
    <t xml:space="preserve"> Questions related to this application are to be directed to the Child Care Systems Support Team at 905-546-2424 ext. 5126 or ccss@hamilton.ca</t>
  </si>
  <si>
    <r>
      <t xml:space="preserve">Open the </t>
    </r>
    <r>
      <rPr>
        <i/>
        <sz val="12"/>
        <color theme="1"/>
        <rFont val="Arial"/>
        <family val="2"/>
      </rPr>
      <t>Wage Enhancement Template</t>
    </r>
    <r>
      <rPr>
        <sz val="12"/>
        <color theme="1"/>
        <rFont val="Arial"/>
        <family val="2"/>
      </rPr>
      <t xml:space="preserve"> tab and complete the Child Care Centre Information and Contact information.</t>
    </r>
  </si>
  <si>
    <t xml:space="preserve">Prior to printing or submitting your application form, go to cell A26 and left click on the symbol to the right of the  "Filter" button.  </t>
  </si>
  <si>
    <r>
      <t xml:space="preserve">wage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the hourly GOG-wages funding (if applicable).</t>
    </r>
  </si>
  <si>
    <t>Non-Program Staff</t>
  </si>
  <si>
    <r>
      <rPr>
        <u/>
        <sz val="12"/>
        <color theme="1"/>
        <rFont val="Arial"/>
        <family val="2"/>
      </rPr>
      <t>Auspice type:</t>
    </r>
    <r>
      <rPr>
        <sz val="12"/>
        <color theme="1"/>
        <rFont val="Arial"/>
        <family val="2"/>
      </rPr>
      <t xml:space="preserve"> use the drop down arrow to select: Profit/Commercial or Non-Profit</t>
    </r>
  </si>
  <si>
    <t>From the drop-down list, select from the eligible position categories of RECE, Non-RECE, Supervisor, Non-Program Staff.</t>
  </si>
  <si>
    <t>Please ensure that only the "Show" option contains a check mark.  You can remove the other checkmark by left clicking on the box beside "hide".</t>
  </si>
  <si>
    <t>Position Description/ Employee Name</t>
  </si>
  <si>
    <t>The Wage Enhancement Grant is funded by the Government of Ontario for eligible positions. In order to successfully complete the Wage Enhancement</t>
  </si>
  <si>
    <t xml:space="preserve">                         </t>
  </si>
  <si>
    <t>Where an eligible centre-based or home visitor position has an associated base wage rate excluding prior year’s wage enhancement between $26.60 and $28.58 per hour, the position is eligible for a partial wage enhancement. The partial wage enhancement will increase the wage of the qualifying position to $28.59 per hour without exceeding the cap.</t>
  </si>
  <si>
    <t>Ineligible Positions (Non-Program Staff):</t>
  </si>
  <si>
    <t>• Cook, custodial and other non-program staff positions.</t>
  </si>
  <si>
    <t>• SNR-funded resource teachers/consultants and supplemental staff.</t>
  </si>
  <si>
    <t>• The only exception to the two above noted positions is if the position spends at least 25 per cent of their time to support ratio requirements; in which case the staff would be eligible for wage enhancement for the hours worked in the eligible position supporting ratio.</t>
  </si>
  <si>
    <t xml:space="preserve"> • Staff hired through a third party (i.e. temp agency).</t>
  </si>
  <si>
    <t xml:space="preserve">All licensed child care programs in the City of Hamilton are eligible to apply for Provincial Wage Enhancement Grant funding (WEG). The funding entitlement  </t>
  </si>
  <si>
    <t xml:space="preserve"> </t>
  </si>
  <si>
    <t xml:space="preserve">The Ontario government has made an ongoing funding commitment to support a wage enhancement for eligible child care professionals working in licensed </t>
  </si>
  <si>
    <t>child care settings.</t>
  </si>
  <si>
    <r>
      <rPr>
        <b/>
        <sz val="12"/>
        <color theme="1"/>
        <rFont val="Arial"/>
        <family val="2"/>
      </rPr>
      <t xml:space="preserve">Application: </t>
    </r>
    <r>
      <rPr>
        <sz val="12"/>
        <color theme="1"/>
        <rFont val="Arial"/>
        <family val="2"/>
      </rPr>
      <t xml:space="preserve"> Please follow the detailed steps below to complete the Wage Enhancement application template.  Data is to be entered in the grey shaded</t>
    </r>
  </si>
  <si>
    <r>
      <t xml:space="preserve">application, please determine which of the positions in the licensed child care agency are eligible for the enhancement grant.  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</si>
  <si>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Please note</t>
    </r>
    <r>
      <rPr>
        <sz val="12"/>
        <color theme="1"/>
        <rFont val="Arial"/>
        <family val="2"/>
      </rPr>
      <t>: to be eligible for Wage Enhancement funding, a position must work at least 25% of the day in a position that can be counted toward the adult</t>
    </r>
  </si>
  <si>
    <t>prior year.  For licensed programs that open in the current year, please estimate number of hours to be worked.</t>
  </si>
  <si>
    <t>• Be employed in a licensed child care centre;</t>
  </si>
  <si>
    <t>• Have an associated base wage excluding prior year’s wage enhancement of $26.59 or less per hour (i.e. $2 or more below the wage cap of $28.59); and</t>
  </si>
  <si>
    <r>
      <rPr>
        <i/>
        <sz val="12"/>
        <color theme="1"/>
        <rFont val="Arial"/>
        <family val="2"/>
      </rPr>
      <t>Child Care Early Years Act, 2014</t>
    </r>
    <r>
      <rPr>
        <sz val="12"/>
        <color theme="1"/>
        <rFont val="Arial"/>
        <family val="2"/>
      </rPr>
      <t xml:space="preserve"> (CCEYA).</t>
    </r>
  </si>
  <si>
    <t>The following positions are not eligible for the wage enhancement funding:</t>
  </si>
  <si>
    <r>
      <rPr>
        <b/>
        <sz val="12"/>
        <color theme="1"/>
        <rFont val="Arial"/>
        <family val="2"/>
      </rPr>
      <t>For example</t>
    </r>
    <r>
      <rPr>
        <sz val="12"/>
        <color theme="1"/>
        <rFont val="Arial"/>
        <family val="2"/>
      </rPr>
      <t>, if an RECE position has a base wage rate, excluding the previous year’s Wage Enhancement, of $27.18 per hour, the position would be</t>
    </r>
  </si>
  <si>
    <t>eligible for Wage Enhancement of $1.41 per hour.</t>
  </si>
  <si>
    <t>Enter the number of ineligible RECEs, Non-RECEs, and Supervisors. i.e. positions whose hourly rate exceeds the cap of $28.59/hr.</t>
  </si>
  <si>
    <r>
      <t xml:space="preserve">Enter the following information for the </t>
    </r>
    <r>
      <rPr>
        <i/>
        <u/>
        <sz val="12"/>
        <rFont val="Arial"/>
        <family val="2"/>
      </rPr>
      <t>eligible</t>
    </r>
    <r>
      <rPr>
        <sz val="12"/>
        <rFont val="Arial"/>
        <family val="2"/>
      </rPr>
      <t xml:space="preserve"> positions working in the licensed child care centre:</t>
    </r>
  </si>
  <si>
    <t>position would work during the Jan 1 - Dec 31 period. Enter the estimated hours in the # of Hours Worked column.</t>
  </si>
  <si>
    <t>Overtime hours can be included in the application form.  DO NOT include vacation, sick time or public holiday pay.</t>
  </si>
  <si>
    <t>For licensed programs that opened mid-year or open in the current year, estimate the number of hours to be worked.</t>
  </si>
  <si>
    <t xml:space="preserve">cells only.  All other cells have formulas that will perform automatic calculations.  The application provides 100 rows for data entry of eligible positions. </t>
  </si>
  <si>
    <t>Step 8 will provide instructions on how to hide the rows that were not filled for printing and submission purposes.  Explanations have been included for</t>
  </si>
  <si>
    <t>Child care program positions that are in place to maintain higher adult-child ratios than required under the CCEYA, and meet the eligibility outlined above,</t>
  </si>
  <si>
    <t>are also eligible for Wage Enhancement.</t>
  </si>
  <si>
    <t>Hourly Wage:  including GOG    (if applicable) (excluding prior year Wage Enhancement)</t>
  </si>
  <si>
    <t>*Hourly rate exceeds cap of $28.59</t>
  </si>
  <si>
    <t>Benefit Component</t>
  </si>
  <si>
    <t xml:space="preserve">include the actual hours worked (i.e. exclude sick days, vacation days, other leaves, etc.). 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</si>
  <si>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operating capacity is the number of children for which the program is staffed on an ongoing basis as stipulated by the staff:child ratio for the</t>
    </r>
  </si>
  <si>
    <t>age group, based on the requirements of the Child Care and Early Years Act.</t>
  </si>
  <si>
    <t>capacity.</t>
  </si>
  <si>
    <t>1.    If all hours worked by a supply staff are to replace the regular staff’s hours (sick days, vacations days, etc.), the operator can report all hours worked</t>
  </si>
  <si>
    <t>by the regular staff including their sick days and vacation days on one line on the application and exclude the hours worked by the supply staff.  This</t>
  </si>
  <si>
    <t>option is suggested to reduce some administrative burden on having to keep track of the hours worked by all individuals in the same eligible position separately.</t>
  </si>
  <si>
    <r>
      <rPr>
        <i/>
        <sz val="12"/>
        <color theme="1"/>
        <rFont val="Arial"/>
        <family val="2"/>
      </rPr>
      <t>Please note</t>
    </r>
    <r>
      <rPr>
        <sz val="12"/>
        <color theme="1"/>
        <rFont val="Arial"/>
        <family val="2"/>
      </rPr>
      <t xml:space="preserve">: the position must work </t>
    </r>
    <r>
      <rPr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child ratio.  Supervisors are required under the</t>
    </r>
  </si>
  <si>
    <t>CCEYA, and are therefore eligible to receive the wage enhancement for 100% of the time they are working in a licensed child care program, regardless</t>
  </si>
  <si>
    <t>of the amount of time they are working directly with children, provided they earn less than the cap.</t>
  </si>
  <si>
    <t>benefits.  This section will also generate the operators' supplemental grant of $150 for each eligible centre based FTE.</t>
  </si>
  <si>
    <r>
      <t xml:space="preserve">Review the "Summary" section.  It contains a summary of the centre's eligible positions and the total funding being </t>
    </r>
    <r>
      <rPr>
        <u/>
        <sz val="12"/>
        <color theme="1"/>
        <rFont val="Arial"/>
        <family val="2"/>
      </rPr>
      <t>applied</t>
    </r>
    <r>
      <rPr>
        <sz val="12"/>
        <color theme="1"/>
        <rFont val="Arial"/>
        <family val="2"/>
      </rPr>
      <t xml:space="preserve"> for in regards to salaries and</t>
    </r>
  </si>
  <si>
    <t>Please complete the certification section stating that the information included in the application is accurate by selecting "Yes" in the box and the signing</t>
  </si>
  <si>
    <t xml:space="preserve">authority's information. </t>
  </si>
  <si>
    <t>Email the completed application to the Child Care System Support Team at: ccss@hamilton.ca.  All information submitted in the application is subject to</t>
  </si>
  <si>
    <t>review and approval by the City of Hamilton.  All received applications will receive an email confirming receipt.</t>
  </si>
  <si>
    <t xml:space="preserve">and distribution is based on the eligibility criteria set by the Provincial government.  </t>
  </si>
  <si>
    <t>certain fields on the application.  These can be accessed by selecting the cell.  The explanations will disappear when another cell is selected.</t>
  </si>
  <si>
    <t>• Be in a position categorized as a child care supervisor, RECE, home child care visitor, or otherwise counted toward adult to child ratios under the</t>
  </si>
  <si>
    <t xml:space="preserve">Category </t>
  </si>
  <si>
    <t>Number of weeks open</t>
  </si>
  <si>
    <t>2023 Application for Provincial Wage Enhancement Funding - Licensed Child Care Centre</t>
  </si>
  <si>
    <t xml:space="preserve">New Centre/Site opened after December 31, 2022 (Y/N) </t>
  </si>
  <si>
    <t xml:space="preserve">New Centre/Site opened after December 31, 2022.  Enter opening date. </t>
  </si>
  <si>
    <t xml:space="preserve">New Position created during Jan 1-Dec 31, 2022 (Y/N) </t>
  </si>
  <si>
    <r>
      <t xml:space="preserve"># of Hours Worked  (Jan 1- Dec 31, 2022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an equivalent year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projected hours). DO NOT include vacation, sick time or public holiday pay.</t>
    </r>
  </si>
  <si>
    <t>2023 Provincial Wage Enhancement Funding Application Instructions - Licensed Child Care Centre</t>
  </si>
  <si>
    <t xml:space="preserve">WAGE ENHANCEMENT APPLICATION DEADLINE:  APRIL 30, 2023.  </t>
  </si>
  <si>
    <t>Licensed centres created in 2023 are eligible to apply as long as the program begins operations in 2023.</t>
  </si>
  <si>
    <t xml:space="preserve">If the licensed program started operations in 2023, enter yes.  </t>
  </si>
  <si>
    <t>application form to generate the 2023 funding entitlement.</t>
  </si>
  <si>
    <t>DEADLINE FOR SUBMISSION:  APRIL 30, 2023</t>
  </si>
  <si>
    <t>To be eligible to receive the full 2023 Wage Enhancement of $2 an hour plus 17.5% in benefits, staff must:</t>
  </si>
  <si>
    <t>Enter the number of weeks your centre was open during 2022, the standard work week for centre staff, the total operating capacity, and the total licensed</t>
  </si>
  <si>
    <t>If a new position has been created due to the expansion of a program during 2022, please provide an estimate for the equivalent # of hours that the</t>
  </si>
  <si>
    <t>Enter the hourly wage paid to the position as of December 31, 2022 before the addition of any wage subsidies (e.g. GOG or WEG).</t>
  </si>
  <si>
    <t xml:space="preserve">Enter the hourly wage paid to the position as of December 31, 2022 (excluding prior year wage enhancement amounts). This represents the base hourly  </t>
  </si>
  <si>
    <t xml:space="preserve">This field should include the total number of hours worked in the eligible position between January 1, 2022 - December 31, 2022 or an equivalent year.    </t>
  </si>
  <si>
    <t>2.    If operator decides to report the hours worked by a supply staff on a separate line, then the hours worked by the regular staff during 2022 must only</t>
  </si>
  <si>
    <t>to child ratio as outlined in the CCEYA. Eligibility criteria used to determine the funding entitlement is based on hours worked in 2022 or a comparable</t>
  </si>
  <si>
    <t>New Centre/Site opened after December 31, 2022</t>
  </si>
  <si>
    <t xml:space="preserve">positions that can be counted toward adult to child ratios under the Child Care and Early Years Act (CCEYA) as of December 31, 2023. </t>
  </si>
  <si>
    <t>APPLICATION DEADLINE IS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</si>
</sst>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  <numFmt numFmtId="170" formatCode="[$-1009]mmmm\ d\,\ yyyy;@"/>
    <numFmt numFmtId="171" formatCode="_-&quot;$&quot;* #,##0.000_-;\-&quot;$&quot;* #,##0.000_-;_-&quot;$&quot;* &quot;-&quot;?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  <scheme val="minor"/>
    </font>
    <font>
      <b/>
      <u/>
      <sz val="16"/>
      <color theme="0"/>
      <name val="Arial"/>
      <family val="2"/>
    </font>
    <font>
      <b/>
      <u/>
      <sz val="11"/>
      <color theme="0"/>
      <name val="Arial"/>
      <family val="2"/>
    </font>
    <font>
      <b/>
      <i/>
      <sz val="14"/>
      <color theme="0"/>
      <name val="Arial"/>
      <family val="2"/>
    </font>
    <font>
      <i/>
      <sz val="11"/>
      <color theme="0"/>
      <name val="Arial"/>
      <family val="2"/>
    </font>
    <font>
      <i/>
      <sz val="12"/>
      <color theme="0"/>
      <name val="Arial"/>
      <family val="2"/>
    </font>
    <font>
      <b/>
      <sz val="16"/>
      <name val="Arial"/>
      <family val="2"/>
    </font>
    <font>
      <b/>
      <sz val="13"/>
      <color theme="1"/>
      <name val="Arial"/>
      <family val="2"/>
    </font>
    <font>
      <i/>
      <u/>
      <sz val="12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u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165" fontId="43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165" fontId="43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top"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43" fillId="0" borderId="0">
      <alignment vertical="top"/>
    </xf>
    <xf numFmtId="0" fontId="33" fillId="0" borderId="0"/>
    <xf numFmtId="0" fontId="5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33" fillId="0" borderId="0"/>
    <xf numFmtId="0" fontId="43" fillId="0" borderId="0">
      <alignment vertical="top"/>
    </xf>
    <xf numFmtId="0" fontId="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4" fillId="0" borderId="0"/>
    <xf numFmtId="0" fontId="5" fillId="0" borderId="0"/>
    <xf numFmtId="0" fontId="5" fillId="0" borderId="0"/>
    <xf numFmtId="0" fontId="1" fillId="0" borderId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33">
      <alignment horizontal="center"/>
    </xf>
    <xf numFmtId="3" fontId="45" fillId="0" borderId="0" applyFont="0" applyFill="0" applyBorder="0" applyAlignment="0" applyProtection="0"/>
    <xf numFmtId="0" fontId="45" fillId="6" borderId="0" applyNumberFormat="0" applyFont="0" applyBorder="0" applyAlignment="0" applyProtection="0"/>
    <xf numFmtId="0" fontId="42" fillId="0" borderId="0"/>
    <xf numFmtId="0" fontId="5" fillId="0" borderId="0"/>
  </cellStyleXfs>
  <cellXfs count="401">
    <xf numFmtId="0" fontId="0" fillId="0" borderId="0" xfId="0"/>
    <xf numFmtId="0" fontId="0" fillId="0" borderId="0" xfId="0" applyFill="1"/>
    <xf numFmtId="0" fontId="4" fillId="2" borderId="5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14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Protection="1"/>
    <xf numFmtId="0" fontId="7" fillId="2" borderId="14" xfId="0" applyFont="1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16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Protection="1"/>
    <xf numFmtId="0" fontId="4" fillId="2" borderId="13" xfId="0" applyFont="1" applyFill="1" applyBorder="1" applyProtection="1"/>
    <xf numFmtId="0" fontId="13" fillId="2" borderId="14" xfId="0" applyFont="1" applyFill="1" applyBorder="1" applyProtection="1"/>
    <xf numFmtId="0" fontId="13" fillId="2" borderId="14" xfId="0" quotePrefix="1" applyFont="1" applyFill="1" applyBorder="1" applyProtection="1"/>
    <xf numFmtId="0" fontId="4" fillId="2" borderId="15" xfId="0" applyFont="1" applyFill="1" applyBorder="1" applyProtection="1"/>
    <xf numFmtId="0" fontId="4" fillId="2" borderId="16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/>
    <xf numFmtId="166" fontId="4" fillId="2" borderId="0" xfId="0" applyNumberFormat="1" applyFont="1" applyFill="1" applyBorder="1" applyProtection="1"/>
    <xf numFmtId="0" fontId="4" fillId="2" borderId="5" xfId="0" applyFont="1" applyFill="1" applyBorder="1" applyProtection="1"/>
    <xf numFmtId="0" fontId="4" fillId="2" borderId="10" xfId="0" applyFont="1" applyFill="1" applyBorder="1" applyProtection="1"/>
    <xf numFmtId="166" fontId="4" fillId="2" borderId="11" xfId="0" applyNumberFormat="1" applyFont="1" applyFill="1" applyBorder="1" applyProtection="1"/>
    <xf numFmtId="166" fontId="4" fillId="2" borderId="12" xfId="0" applyNumberFormat="1" applyFont="1" applyFill="1" applyBorder="1" applyProtection="1"/>
    <xf numFmtId="0" fontId="12" fillId="2" borderId="13" xfId="0" applyFont="1" applyFill="1" applyBorder="1" applyProtection="1"/>
    <xf numFmtId="0" fontId="0" fillId="2" borderId="8" xfId="0" applyFont="1" applyFill="1" applyBorder="1" applyProtection="1"/>
    <xf numFmtId="0" fontId="11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wrapText="1"/>
    </xf>
    <xf numFmtId="0" fontId="12" fillId="2" borderId="4" xfId="0" applyFont="1" applyFill="1" applyBorder="1" applyProtection="1"/>
    <xf numFmtId="0" fontId="12" fillId="2" borderId="4" xfId="0" applyFont="1" applyFill="1" applyBorder="1" applyAlignment="1" applyProtection="1"/>
    <xf numFmtId="0" fontId="14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5" fillId="2" borderId="4" xfId="0" applyFont="1" applyFill="1" applyBorder="1" applyProtection="1"/>
    <xf numFmtId="0" fontId="10" fillId="2" borderId="0" xfId="0" quotePrefix="1" applyFont="1" applyFill="1" applyAlignment="1" applyProtection="1">
      <alignment horizontal="left" vertical="center" indent="3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>
      <alignment horizontal="left" vertical="center" indent="2"/>
    </xf>
    <xf numFmtId="0" fontId="4" fillId="2" borderId="1" xfId="0" applyFont="1" applyFill="1" applyBorder="1" applyProtection="1"/>
    <xf numFmtId="0" fontId="4" fillId="2" borderId="3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horizontal="center" wrapText="1"/>
    </xf>
    <xf numFmtId="168" fontId="18" fillId="2" borderId="9" xfId="1" applyNumberFormat="1" applyFont="1" applyFill="1" applyBorder="1" applyAlignment="1" applyProtection="1">
      <alignment horizontal="center" wrapText="1"/>
    </xf>
    <xf numFmtId="164" fontId="18" fillId="2" borderId="9" xfId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/>
    </xf>
    <xf numFmtId="165" fontId="18" fillId="2" borderId="9" xfId="2" applyFont="1" applyFill="1" applyBorder="1" applyAlignment="1" applyProtection="1">
      <alignment horizontal="center"/>
    </xf>
    <xf numFmtId="169" fontId="18" fillId="2" borderId="9" xfId="1" applyNumberFormat="1" applyFont="1" applyFill="1" applyBorder="1" applyAlignment="1" applyProtection="1">
      <alignment horizontal="center" wrapText="1"/>
    </xf>
    <xf numFmtId="165" fontId="21" fillId="2" borderId="9" xfId="2" applyFont="1" applyFill="1" applyBorder="1" applyAlignment="1" applyProtection="1">
      <alignment horizontal="center"/>
    </xf>
    <xf numFmtId="169" fontId="21" fillId="2" borderId="9" xfId="1" applyNumberFormat="1" applyFont="1" applyFill="1" applyBorder="1" applyAlignment="1" applyProtection="1">
      <alignment horizontal="center" wrapText="1"/>
    </xf>
    <xf numFmtId="0" fontId="21" fillId="2" borderId="0" xfId="0" applyFont="1" applyFill="1" applyBorder="1" applyProtection="1"/>
    <xf numFmtId="166" fontId="18" fillId="2" borderId="0" xfId="0" applyNumberFormat="1" applyFont="1" applyFill="1" applyBorder="1" applyProtection="1"/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Protection="1"/>
    <xf numFmtId="0" fontId="18" fillId="2" borderId="14" xfId="0" applyFont="1" applyFill="1" applyBorder="1" applyProtection="1"/>
    <xf numFmtId="0" fontId="18" fillId="2" borderId="0" xfId="0" applyFont="1" applyFill="1" applyBorder="1" applyAlignment="1" applyProtection="1">
      <alignment horizontal="left" indent="1"/>
    </xf>
    <xf numFmtId="0" fontId="18" fillId="2" borderId="16" xfId="0" applyFont="1" applyFill="1" applyBorder="1" applyAlignment="1" applyProtection="1"/>
    <xf numFmtId="0" fontId="18" fillId="2" borderId="16" xfId="0" applyFont="1" applyFill="1" applyBorder="1" applyProtection="1"/>
    <xf numFmtId="0" fontId="18" fillId="2" borderId="17" xfId="0" applyFont="1" applyFill="1" applyBorder="1" applyProtection="1"/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29" fillId="2" borderId="0" xfId="0" applyFont="1" applyFill="1" applyBorder="1" applyProtection="1"/>
    <xf numFmtId="0" fontId="13" fillId="2" borderId="16" xfId="0" applyFont="1" applyFill="1" applyBorder="1" applyProtection="1"/>
    <xf numFmtId="0" fontId="13" fillId="2" borderId="17" xfId="0" applyFont="1" applyFill="1" applyBorder="1" applyProtection="1"/>
    <xf numFmtId="9" fontId="20" fillId="2" borderId="0" xfId="3" applyFont="1" applyFill="1" applyBorder="1" applyAlignment="1" applyProtection="1">
      <alignment horizontal="center" vertical="center"/>
    </xf>
    <xf numFmtId="167" fontId="20" fillId="2" borderId="0" xfId="2" applyNumberFormat="1" applyFont="1" applyFill="1" applyBorder="1" applyAlignment="1" applyProtection="1">
      <alignment horizontal="center"/>
    </xf>
    <xf numFmtId="167" fontId="20" fillId="2" borderId="0" xfId="2" applyNumberFormat="1" applyFont="1" applyFill="1" applyBorder="1" applyAlignment="1" applyProtection="1">
      <alignment horizontal="center" vertical="center"/>
    </xf>
    <xf numFmtId="2" fontId="20" fillId="2" borderId="0" xfId="3" applyNumberFormat="1" applyFont="1" applyFill="1" applyBorder="1" applyAlignment="1" applyProtection="1">
      <alignment horizontal="center" vertical="center"/>
    </xf>
    <xf numFmtId="4" fontId="20" fillId="2" borderId="0" xfId="2" applyNumberFormat="1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/>
    <xf numFmtId="0" fontId="2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165" fontId="16" fillId="0" borderId="0" xfId="2" applyFont="1" applyFill="1" applyBorder="1" applyProtection="1"/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2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165" fontId="32" fillId="0" borderId="0" xfId="2" applyFont="1" applyFill="1" applyBorder="1" applyAlignment="1" applyProtection="1">
      <alignment horizontal="center" vertical="center"/>
    </xf>
    <xf numFmtId="0" fontId="33" fillId="0" borderId="0" xfId="0" applyFont="1" applyFill="1" applyBorder="1" applyProtection="1"/>
    <xf numFmtId="165" fontId="33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left" vertical="center" indent="2"/>
    </xf>
    <xf numFmtId="0" fontId="33" fillId="0" borderId="0" xfId="0" applyFont="1" applyFill="1" applyBorder="1" applyAlignment="1" applyProtection="1">
      <alignment horizontal="left"/>
    </xf>
    <xf numFmtId="165" fontId="33" fillId="0" borderId="0" xfId="2" applyFont="1" applyFill="1" applyBorder="1" applyAlignment="1" applyProtection="1"/>
    <xf numFmtId="0" fontId="16" fillId="0" borderId="0" xfId="0" applyFont="1" applyFill="1" applyBorder="1" applyAlignment="1" applyProtection="1">
      <alignment horizontal="left" indent="2"/>
    </xf>
    <xf numFmtId="0" fontId="16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165" fontId="20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165" fontId="22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5" fontId="22" fillId="0" borderId="0" xfId="2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165" fontId="20" fillId="0" borderId="0" xfId="2" applyFont="1" applyFill="1" applyBorder="1" applyAlignment="1" applyProtection="1">
      <alignment horizontal="center" wrapText="1"/>
    </xf>
    <xf numFmtId="165" fontId="20" fillId="0" borderId="0" xfId="2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/>
    <xf numFmtId="165" fontId="22" fillId="0" borderId="0" xfId="2" applyFont="1" applyFill="1" applyBorder="1" applyAlignment="1" applyProtection="1">
      <alignment horizontal="left" wrapText="1" indent="2"/>
    </xf>
    <xf numFmtId="165" fontId="35" fillId="0" borderId="0" xfId="2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/>
    <xf numFmtId="165" fontId="35" fillId="0" borderId="0" xfId="2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left" wrapText="1" indent="2"/>
    </xf>
    <xf numFmtId="165" fontId="35" fillId="0" borderId="0" xfId="2" applyFont="1" applyFill="1" applyBorder="1" applyAlignment="1" applyProtection="1">
      <alignment horizontal="right" wrapText="1"/>
    </xf>
    <xf numFmtId="165" fontId="20" fillId="0" borderId="0" xfId="2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165" fontId="38" fillId="0" borderId="0" xfId="2" applyFont="1" applyFill="1" applyBorder="1" applyProtection="1"/>
    <xf numFmtId="165" fontId="21" fillId="2" borderId="22" xfId="2" applyFont="1" applyFill="1" applyBorder="1" applyAlignment="1" applyProtection="1">
      <alignment horizontal="center"/>
    </xf>
    <xf numFmtId="169" fontId="21" fillId="2" borderId="22" xfId="1" applyNumberFormat="1" applyFont="1" applyFill="1" applyBorder="1" applyAlignment="1" applyProtection="1">
      <alignment horizontal="center" wrapText="1"/>
    </xf>
    <xf numFmtId="0" fontId="18" fillId="2" borderId="0" xfId="0" applyFont="1" applyFill="1" applyBorder="1" applyAlignment="1" applyProtection="1"/>
    <xf numFmtId="165" fontId="18" fillId="2" borderId="9" xfId="2" applyNumberFormat="1" applyFont="1" applyFill="1" applyBorder="1" applyAlignment="1" applyProtection="1">
      <alignment horizontal="center"/>
    </xf>
    <xf numFmtId="0" fontId="0" fillId="0" borderId="0" xfId="0" applyBorder="1"/>
    <xf numFmtId="0" fontId="5" fillId="0" borderId="0" xfId="0" applyFont="1" applyFill="1" applyBorder="1" applyProtection="1"/>
    <xf numFmtId="0" fontId="13" fillId="2" borderId="0" xfId="0" applyFont="1" applyFill="1" applyProtection="1"/>
    <xf numFmtId="0" fontId="0" fillId="0" borderId="0" xfId="0" applyFont="1" applyProtection="1"/>
    <xf numFmtId="0" fontId="3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10" fontId="29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65" fontId="0" fillId="2" borderId="0" xfId="2" applyFont="1" applyFill="1" applyProtection="1"/>
    <xf numFmtId="164" fontId="0" fillId="0" borderId="0" xfId="0" applyNumberFormat="1" applyFont="1" applyFill="1" applyProtection="1"/>
    <xf numFmtId="1" fontId="20" fillId="2" borderId="0" xfId="0" applyNumberFormat="1" applyFont="1" applyFill="1" applyProtection="1"/>
    <xf numFmtId="165" fontId="20" fillId="2" borderId="0" xfId="2" applyFont="1" applyFill="1" applyProtection="1"/>
    <xf numFmtId="164" fontId="0" fillId="0" borderId="0" xfId="1" applyFont="1" applyProtection="1"/>
    <xf numFmtId="165" fontId="0" fillId="2" borderId="0" xfId="0" applyNumberFormat="1" applyFont="1" applyFill="1" applyProtection="1"/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left" indent="2"/>
    </xf>
    <xf numFmtId="164" fontId="0" fillId="0" borderId="0" xfId="0" applyNumberFormat="1" applyFont="1" applyProtection="1"/>
    <xf numFmtId="4" fontId="20" fillId="2" borderId="0" xfId="2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0" fillId="0" borderId="0" xfId="0"/>
    <xf numFmtId="0" fontId="25" fillId="2" borderId="0" xfId="0" applyFont="1" applyFill="1" applyBorder="1" applyAlignment="1" applyProtection="1">
      <alignment wrapText="1"/>
    </xf>
    <xf numFmtId="0" fontId="47" fillId="0" borderId="0" xfId="0" applyFont="1"/>
    <xf numFmtId="0" fontId="50" fillId="0" borderId="0" xfId="0" applyFont="1"/>
    <xf numFmtId="0" fontId="18" fillId="2" borderId="0" xfId="0" applyFont="1" applyFill="1" applyBorder="1" applyAlignment="1" applyProtection="1">
      <alignment vertical="top"/>
    </xf>
    <xf numFmtId="0" fontId="0" fillId="0" borderId="0" xfId="0" applyProtection="1"/>
    <xf numFmtId="0" fontId="12" fillId="7" borderId="9" xfId="0" applyFont="1" applyFill="1" applyBorder="1" applyAlignment="1" applyProtection="1">
      <alignment wrapText="1"/>
    </xf>
    <xf numFmtId="0" fontId="21" fillId="7" borderId="20" xfId="0" applyFont="1" applyFill="1" applyBorder="1" applyAlignment="1" applyProtection="1">
      <alignment horizontal="center" wrapText="1"/>
    </xf>
    <xf numFmtId="0" fontId="21" fillId="7" borderId="9" xfId="0" applyFont="1" applyFill="1" applyBorder="1" applyAlignment="1" applyProtection="1">
      <alignment horizontal="center" wrapText="1"/>
    </xf>
    <xf numFmtId="0" fontId="21" fillId="7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0" fillId="0" borderId="0" xfId="0" applyFill="1" applyProtection="1"/>
    <xf numFmtId="0" fontId="0" fillId="0" borderId="0" xfId="0" applyFont="1" applyFill="1"/>
    <xf numFmtId="0" fontId="18" fillId="3" borderId="9" xfId="0" applyFont="1" applyFill="1" applyBorder="1" applyAlignment="1" applyProtection="1">
      <alignment horizontal="left"/>
      <protection locked="0"/>
    </xf>
    <xf numFmtId="170" fontId="18" fillId="3" borderId="9" xfId="0" applyNumberFormat="1" applyFont="1" applyFill="1" applyBorder="1" applyAlignment="1" applyProtection="1">
      <alignment horizontal="left"/>
      <protection locked="0"/>
    </xf>
    <xf numFmtId="164" fontId="18" fillId="3" borderId="9" xfId="1" applyFont="1" applyFill="1" applyBorder="1" applyProtection="1">
      <protection locked="0"/>
    </xf>
    <xf numFmtId="165" fontId="18" fillId="3" borderId="9" xfId="2" applyFont="1" applyFill="1" applyBorder="1" applyAlignment="1" applyProtection="1">
      <alignment horizontal="right"/>
      <protection locked="0"/>
    </xf>
    <xf numFmtId="9" fontId="18" fillId="3" borderId="9" xfId="3" applyNumberFormat="1" applyFont="1" applyFill="1" applyBorder="1" applyAlignment="1" applyProtection="1">
      <alignment horizontal="center"/>
      <protection locked="0"/>
    </xf>
    <xf numFmtId="165" fontId="18" fillId="3" borderId="9" xfId="2" applyFont="1" applyFill="1" applyBorder="1" applyAlignment="1" applyProtection="1">
      <alignment horizontal="center"/>
      <protection locked="0"/>
    </xf>
    <xf numFmtId="49" fontId="18" fillId="3" borderId="16" xfId="0" applyNumberFormat="1" applyFont="1" applyFill="1" applyBorder="1" applyAlignment="1" applyProtection="1"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left" vertical="center" indent="2"/>
    </xf>
    <xf numFmtId="0" fontId="49" fillId="2" borderId="0" xfId="0" applyFont="1" applyFill="1" applyBorder="1" applyAlignment="1" applyProtection="1">
      <alignment horizontal="left" indent="2"/>
    </xf>
    <xf numFmtId="1" fontId="18" fillId="3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22" fillId="8" borderId="9" xfId="0" applyFont="1" applyFill="1" applyBorder="1" applyAlignment="1" applyProtection="1">
      <alignment horizontal="center" vertical="center" wrapText="1"/>
    </xf>
    <xf numFmtId="0" fontId="21" fillId="8" borderId="10" xfId="0" applyFont="1" applyFill="1" applyBorder="1" applyAlignment="1" applyProtection="1">
      <alignment horizontal="left" indent="2"/>
    </xf>
    <xf numFmtId="0" fontId="18" fillId="8" borderId="11" xfId="0" applyFont="1" applyFill="1" applyBorder="1" applyAlignment="1" applyProtection="1">
      <alignment horizontal="right"/>
    </xf>
    <xf numFmtId="0" fontId="18" fillId="8" borderId="12" xfId="0" applyFont="1" applyFill="1" applyBorder="1" applyAlignment="1" applyProtection="1">
      <alignment horizontal="right"/>
    </xf>
    <xf numFmtId="0" fontId="18" fillId="8" borderId="13" xfId="0" applyFont="1" applyFill="1" applyBorder="1" applyAlignment="1" applyProtection="1"/>
    <xf numFmtId="0" fontId="18" fillId="8" borderId="0" xfId="0" applyFont="1" applyFill="1" applyBorder="1" applyAlignment="1" applyProtection="1"/>
    <xf numFmtId="0" fontId="18" fillId="8" borderId="14" xfId="0" applyFont="1" applyFill="1" applyBorder="1" applyAlignment="1" applyProtection="1">
      <alignment horizontal="right"/>
    </xf>
    <xf numFmtId="0" fontId="27" fillId="8" borderId="15" xfId="0" applyFont="1" applyFill="1" applyBorder="1" applyAlignment="1" applyProtection="1"/>
    <xf numFmtId="0" fontId="21" fillId="8" borderId="16" xfId="0" applyFont="1" applyFill="1" applyBorder="1" applyAlignment="1" applyProtection="1">
      <alignment horizontal="right"/>
    </xf>
    <xf numFmtId="0" fontId="21" fillId="8" borderId="16" xfId="0" applyFont="1" applyFill="1" applyBorder="1" applyAlignment="1" applyProtection="1">
      <alignment horizontal="left" indent="2"/>
    </xf>
    <xf numFmtId="0" fontId="21" fillId="8" borderId="17" xfId="0" applyFont="1" applyFill="1" applyBorder="1" applyAlignment="1" applyProtection="1">
      <alignment horizontal="right" indent="2"/>
    </xf>
    <xf numFmtId="0" fontId="18" fillId="8" borderId="10" xfId="0" applyFont="1" applyFill="1" applyBorder="1" applyAlignment="1" applyProtection="1"/>
    <xf numFmtId="0" fontId="18" fillId="8" borderId="0" xfId="0" applyFont="1" applyFill="1" applyBorder="1" applyAlignment="1" applyProtection="1">
      <alignment horizontal="right"/>
    </xf>
    <xf numFmtId="0" fontId="21" fillId="8" borderId="15" xfId="0" applyFont="1" applyFill="1" applyBorder="1" applyAlignment="1" applyProtection="1"/>
    <xf numFmtId="0" fontId="21" fillId="8" borderId="16" xfId="0" applyFont="1" applyFill="1" applyBorder="1" applyAlignment="1" applyProtection="1">
      <alignment horizontal="right" indent="2"/>
    </xf>
    <xf numFmtId="0" fontId="21" fillId="8" borderId="10" xfId="0" applyFont="1" applyFill="1" applyBorder="1" applyAlignment="1" applyProtection="1"/>
    <xf numFmtId="0" fontId="21" fillId="8" borderId="11" xfId="0" applyFont="1" applyFill="1" applyBorder="1" applyAlignment="1" applyProtection="1">
      <alignment horizontal="right"/>
    </xf>
    <xf numFmtId="0" fontId="21" fillId="8" borderId="11" xfId="0" applyFont="1" applyFill="1" applyBorder="1" applyAlignment="1" applyProtection="1">
      <alignment horizontal="left" indent="2"/>
    </xf>
    <xf numFmtId="165" fontId="21" fillId="8" borderId="12" xfId="2" applyFont="1" applyFill="1" applyBorder="1" applyAlignment="1" applyProtection="1">
      <alignment horizontal="left" wrapText="1" indent="2"/>
    </xf>
    <xf numFmtId="0" fontId="21" fillId="8" borderId="19" xfId="0" applyFont="1" applyFill="1" applyBorder="1" applyAlignment="1" applyProtection="1"/>
    <xf numFmtId="0" fontId="21" fillId="8" borderId="18" xfId="0" applyFont="1" applyFill="1" applyBorder="1" applyAlignment="1" applyProtection="1">
      <alignment horizontal="right"/>
    </xf>
    <xf numFmtId="0" fontId="21" fillId="8" borderId="18" xfId="0" applyFont="1" applyFill="1" applyBorder="1" applyAlignment="1" applyProtection="1">
      <alignment horizontal="left" indent="2"/>
    </xf>
    <xf numFmtId="165" fontId="21" fillId="8" borderId="18" xfId="2" applyFont="1" applyFill="1" applyBorder="1" applyAlignment="1" applyProtection="1">
      <alignment horizontal="left" wrapText="1" indent="2"/>
    </xf>
    <xf numFmtId="165" fontId="21" fillId="8" borderId="18" xfId="2" applyFont="1" applyFill="1" applyBorder="1" applyAlignment="1" applyProtection="1">
      <alignment horizontal="center"/>
    </xf>
    <xf numFmtId="169" fontId="21" fillId="8" borderId="18" xfId="1" applyNumberFormat="1" applyFont="1" applyFill="1" applyBorder="1" applyAlignment="1" applyProtection="1">
      <alignment horizontal="center" wrapText="1"/>
    </xf>
    <xf numFmtId="169" fontId="21" fillId="8" borderId="20" xfId="1" applyNumberFormat="1" applyFont="1" applyFill="1" applyBorder="1" applyAlignment="1" applyProtection="1">
      <alignment horizontal="center" wrapText="1"/>
    </xf>
    <xf numFmtId="0" fontId="4" fillId="5" borderId="0" xfId="0" applyFont="1" applyFill="1" applyBorder="1" applyProtection="1"/>
    <xf numFmtId="0" fontId="18" fillId="5" borderId="0" xfId="0" applyFont="1" applyFill="1" applyBorder="1" applyProtection="1"/>
    <xf numFmtId="0" fontId="4" fillId="5" borderId="5" xfId="0" applyFont="1" applyFill="1" applyBorder="1" applyProtection="1"/>
    <xf numFmtId="0" fontId="20" fillId="5" borderId="0" xfId="0" applyFont="1" applyFill="1" applyBorder="1" applyProtection="1"/>
    <xf numFmtId="165" fontId="20" fillId="5" borderId="0" xfId="2" applyFont="1" applyFill="1" applyBorder="1" applyProtection="1"/>
    <xf numFmtId="0" fontId="0" fillId="5" borderId="0" xfId="0" applyFill="1" applyProtection="1"/>
    <xf numFmtId="0" fontId="2" fillId="5" borderId="0" xfId="0" applyFont="1" applyFill="1" applyProtection="1"/>
    <xf numFmtId="0" fontId="0" fillId="5" borderId="0" xfId="0" applyFont="1" applyFill="1" applyProtection="1"/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164" fontId="0" fillId="0" borderId="0" xfId="1" applyFont="1" applyFill="1" applyProtection="1"/>
    <xf numFmtId="0" fontId="0" fillId="0" borderId="0" xfId="0" applyFill="1" applyBorder="1" applyProtection="1"/>
    <xf numFmtId="0" fontId="37" fillId="5" borderId="0" xfId="0" applyFont="1" applyFill="1" applyBorder="1" applyProtection="1"/>
    <xf numFmtId="165" fontId="37" fillId="5" borderId="0" xfId="2" applyFont="1" applyFill="1" applyBorder="1" applyProtection="1"/>
    <xf numFmtId="0" fontId="0" fillId="5" borderId="0" xfId="0" applyFont="1" applyFill="1" applyBorder="1" applyProtection="1"/>
    <xf numFmtId="0" fontId="0" fillId="5" borderId="0" xfId="0" applyFill="1" applyBorder="1" applyProtection="1"/>
    <xf numFmtId="0" fontId="37" fillId="5" borderId="0" xfId="0" applyFont="1" applyFill="1" applyProtection="1"/>
    <xf numFmtId="165" fontId="37" fillId="5" borderId="0" xfId="2" applyFont="1" applyFill="1" applyProtection="1"/>
    <xf numFmtId="165" fontId="26" fillId="5" borderId="0" xfId="2" applyFont="1" applyFill="1" applyProtection="1"/>
    <xf numFmtId="167" fontId="26" fillId="5" borderId="0" xfId="2" applyNumberFormat="1" applyFont="1" applyFill="1" applyAlignment="1" applyProtection="1">
      <alignment horizontal="left"/>
    </xf>
    <xf numFmtId="0" fontId="4" fillId="2" borderId="4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5" fillId="5" borderId="4" xfId="0" applyFont="1" applyFill="1" applyBorder="1" applyProtection="1"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0" xfId="0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8" fillId="0" borderId="24" xfId="0" applyFont="1" applyFill="1" applyBorder="1" applyProtection="1">
      <protection locked="0"/>
    </xf>
    <xf numFmtId="0" fontId="18" fillId="0" borderId="25" xfId="0" applyFont="1" applyFill="1" applyBorder="1" applyProtection="1">
      <protection locked="0"/>
    </xf>
    <xf numFmtId="0" fontId="18" fillId="0" borderId="26" xfId="0" applyFont="1" applyFill="1" applyBorder="1" applyProtection="1">
      <protection locked="0"/>
    </xf>
    <xf numFmtId="0" fontId="18" fillId="0" borderId="27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Protection="1">
      <protection locked="0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/>
    <xf numFmtId="0" fontId="0" fillId="5" borderId="0" xfId="0" applyFill="1"/>
    <xf numFmtId="0" fontId="50" fillId="5" borderId="0" xfId="0" applyFont="1" applyFill="1"/>
    <xf numFmtId="0" fontId="0" fillId="5" borderId="0" xfId="0" applyFill="1" applyBorder="1"/>
    <xf numFmtId="0" fontId="0" fillId="5" borderId="0" xfId="0" applyFont="1" applyFill="1"/>
    <xf numFmtId="0" fontId="18" fillId="5" borderId="0" xfId="0" applyFont="1" applyFill="1" applyAlignment="1" applyProtection="1">
      <alignment vertical="top"/>
    </xf>
    <xf numFmtId="0" fontId="18" fillId="5" borderId="0" xfId="0" applyFont="1" applyFill="1" applyProtection="1"/>
    <xf numFmtId="0" fontId="40" fillId="5" borderId="0" xfId="0" applyFont="1" applyFill="1" applyAlignment="1" applyProtection="1">
      <alignment vertical="top"/>
    </xf>
    <xf numFmtId="0" fontId="18" fillId="5" borderId="0" xfId="0" applyFont="1" applyFill="1"/>
    <xf numFmtId="0" fontId="18" fillId="3" borderId="19" xfId="0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53" fillId="5" borderId="0" xfId="0" applyFont="1" applyFill="1"/>
    <xf numFmtId="0" fontId="53" fillId="0" borderId="0" xfId="0" applyFont="1"/>
    <xf numFmtId="0" fontId="1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3" fillId="7" borderId="2" xfId="0" applyFont="1" applyFill="1" applyBorder="1" applyProtection="1"/>
    <xf numFmtId="0" fontId="13" fillId="7" borderId="3" xfId="0" applyFont="1" applyFill="1" applyBorder="1" applyProtection="1"/>
    <xf numFmtId="0" fontId="54" fillId="7" borderId="0" xfId="0" applyFont="1" applyFill="1" applyBorder="1" applyAlignment="1" applyProtection="1">
      <alignment vertical="center"/>
    </xf>
    <xf numFmtId="0" fontId="54" fillId="7" borderId="5" xfId="0" applyFont="1" applyFill="1" applyBorder="1" applyAlignment="1" applyProtection="1">
      <alignment vertical="center"/>
    </xf>
    <xf numFmtId="0" fontId="55" fillId="7" borderId="7" xfId="0" applyFont="1" applyFill="1" applyBorder="1" applyAlignment="1" applyProtection="1">
      <alignment horizontal="center" vertical="center"/>
    </xf>
    <xf numFmtId="0" fontId="13" fillId="7" borderId="8" xfId="0" applyFont="1" applyFill="1" applyBorder="1" applyProtection="1"/>
    <xf numFmtId="0" fontId="13" fillId="7" borderId="37" xfId="0" applyFont="1" applyFill="1" applyBorder="1" applyProtection="1"/>
    <xf numFmtId="1" fontId="18" fillId="3" borderId="16" xfId="0" applyNumberFormat="1" applyFont="1" applyFill="1" applyBorder="1" applyAlignment="1" applyProtection="1">
      <alignment horizontal="center"/>
      <protection locked="0"/>
    </xf>
    <xf numFmtId="0" fontId="57" fillId="7" borderId="36" xfId="0" applyFont="1" applyFill="1" applyBorder="1" applyProtection="1"/>
    <xf numFmtId="0" fontId="57" fillId="7" borderId="36" xfId="0" applyFont="1" applyFill="1" applyBorder="1" applyAlignment="1" applyProtection="1">
      <alignment horizontal="right"/>
    </xf>
    <xf numFmtId="0" fontId="57" fillId="7" borderId="37" xfId="0" applyFont="1" applyFill="1" applyBorder="1" applyAlignment="1" applyProtection="1">
      <alignment horizontal="right"/>
    </xf>
    <xf numFmtId="0" fontId="58" fillId="7" borderId="36" xfId="0" applyFont="1" applyFill="1" applyBorder="1" applyProtection="1"/>
    <xf numFmtId="0" fontId="58" fillId="7" borderId="37" xfId="0" applyFont="1" applyFill="1" applyBorder="1" applyProtection="1"/>
    <xf numFmtId="0" fontId="0" fillId="0" borderId="0" xfId="0" applyFont="1"/>
    <xf numFmtId="0" fontId="56" fillId="7" borderId="36" xfId="0" applyFont="1" applyFill="1" applyBorder="1" applyAlignment="1" applyProtection="1">
      <alignment vertical="center"/>
    </xf>
    <xf numFmtId="0" fontId="49" fillId="2" borderId="0" xfId="0" applyFont="1" applyFill="1" applyBorder="1" applyAlignment="1" applyProtection="1">
      <alignment horizontal="left" indent="1"/>
    </xf>
    <xf numFmtId="0" fontId="49" fillId="2" borderId="0" xfId="0" applyFont="1" applyFill="1" applyBorder="1" applyAlignment="1" applyProtection="1">
      <alignment horizontal="left"/>
    </xf>
    <xf numFmtId="0" fontId="51" fillId="2" borderId="0" xfId="0" applyFont="1" applyFill="1" applyBorder="1" applyAlignment="1" applyProtection="1">
      <alignment horizontal="left"/>
    </xf>
    <xf numFmtId="171" fontId="18" fillId="2" borderId="9" xfId="1" applyNumberFormat="1" applyFont="1" applyFill="1" applyBorder="1" applyAlignment="1" applyProtection="1">
      <alignment horizontal="center"/>
    </xf>
    <xf numFmtId="0" fontId="18" fillId="0" borderId="21" xfId="0" applyFont="1" applyFill="1" applyBorder="1" applyProtection="1">
      <protection locked="0"/>
    </xf>
    <xf numFmtId="0" fontId="62" fillId="5" borderId="0" xfId="0" applyFont="1" applyFill="1"/>
    <xf numFmtId="0" fontId="62" fillId="0" borderId="0" xfId="0" applyFont="1"/>
    <xf numFmtId="0" fontId="18" fillId="2" borderId="4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/>
    </xf>
    <xf numFmtId="0" fontId="48" fillId="2" borderId="4" xfId="0" applyFont="1" applyFill="1" applyBorder="1" applyAlignment="1" applyProtection="1">
      <alignment vertical="top"/>
    </xf>
    <xf numFmtId="0" fontId="18" fillId="2" borderId="4" xfId="0" applyFont="1" applyFill="1" applyBorder="1" applyAlignment="1" applyProtection="1">
      <alignment vertical="top"/>
    </xf>
    <xf numFmtId="0" fontId="18" fillId="2" borderId="4" xfId="0" applyFont="1" applyFill="1" applyBorder="1" applyAlignment="1" applyProtection="1">
      <alignment horizontal="left" vertical="top" indent="1"/>
    </xf>
    <xf numFmtId="0" fontId="18" fillId="0" borderId="4" xfId="0" applyFont="1" applyFill="1" applyBorder="1" applyAlignment="1" applyProtection="1">
      <alignment horizontal="left" vertical="top" indent="1"/>
    </xf>
    <xf numFmtId="0" fontId="48" fillId="2" borderId="4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top"/>
    </xf>
    <xf numFmtId="0" fontId="20" fillId="2" borderId="4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horizontal="left"/>
    </xf>
    <xf numFmtId="0" fontId="48" fillId="2" borderId="4" xfId="0" applyFont="1" applyFill="1" applyBorder="1" applyAlignment="1" applyProtection="1">
      <alignment vertical="center"/>
    </xf>
    <xf numFmtId="0" fontId="48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8" fillId="0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19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0" fontId="18" fillId="2" borderId="4" xfId="0" applyFont="1" applyFill="1" applyBorder="1" applyAlignment="1" applyProtection="1"/>
    <xf numFmtId="0" fontId="20" fillId="2" borderId="4" xfId="0" applyFont="1" applyFill="1" applyBorder="1" applyProtection="1"/>
    <xf numFmtId="0" fontId="18" fillId="2" borderId="4" xfId="0" applyFont="1" applyFill="1" applyBorder="1" applyAlignment="1" applyProtection="1">
      <alignment horizontal="left" vertical="center" indent="5"/>
    </xf>
    <xf numFmtId="0" fontId="20" fillId="2" borderId="4" xfId="0" applyFont="1" applyFill="1" applyBorder="1" applyAlignment="1" applyProtection="1">
      <alignment vertical="top"/>
    </xf>
    <xf numFmtId="0" fontId="18" fillId="2" borderId="4" xfId="0" applyFont="1" applyFill="1" applyBorder="1" applyProtection="1"/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20" fillId="2" borderId="4" xfId="0" applyFont="1" applyFill="1" applyBorder="1" applyAlignment="1" applyProtection="1">
      <alignment horizontal="left" vertical="center"/>
    </xf>
    <xf numFmtId="0" fontId="18" fillId="2" borderId="5" xfId="0" applyFont="1" applyFill="1" applyBorder="1" applyProtection="1"/>
    <xf numFmtId="0" fontId="18" fillId="2" borderId="5" xfId="0" applyFont="1" applyFill="1" applyBorder="1" applyAlignment="1" applyProtection="1">
      <alignment vertical="center"/>
    </xf>
    <xf numFmtId="0" fontId="49" fillId="0" borderId="5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0" fontId="18" fillId="0" borderId="5" xfId="0" applyFont="1" applyFill="1" applyBorder="1" applyProtection="1"/>
    <xf numFmtId="0" fontId="20" fillId="2" borderId="5" xfId="0" applyFont="1" applyFill="1" applyBorder="1" applyAlignment="1" applyProtection="1">
      <alignment vertical="center"/>
    </xf>
    <xf numFmtId="0" fontId="20" fillId="0" borderId="5" xfId="0" applyFont="1" applyFill="1" applyBorder="1" applyProtection="1"/>
    <xf numFmtId="0" fontId="19" fillId="2" borderId="5" xfId="0" applyFont="1" applyFill="1" applyBorder="1" applyProtection="1"/>
    <xf numFmtId="0" fontId="20" fillId="2" borderId="5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vertical="center" wrapText="1"/>
    </xf>
    <xf numFmtId="0" fontId="18" fillId="2" borderId="8" xfId="0" applyFont="1" applyFill="1" applyBorder="1" applyProtection="1"/>
    <xf numFmtId="0" fontId="64" fillId="7" borderId="35" xfId="0" applyFont="1" applyFill="1" applyBorder="1" applyAlignment="1" applyProtection="1">
      <alignment vertical="center"/>
    </xf>
    <xf numFmtId="0" fontId="64" fillId="7" borderId="35" xfId="0" applyFont="1" applyFill="1" applyBorder="1" applyAlignment="1" applyProtection="1">
      <alignment horizontal="left" vertical="center" indent="1"/>
    </xf>
    <xf numFmtId="0" fontId="60" fillId="3" borderId="35" xfId="0" applyFont="1" applyFill="1" applyBorder="1" applyAlignment="1" applyProtection="1">
      <alignment vertical="center"/>
    </xf>
    <xf numFmtId="0" fontId="18" fillId="3" borderId="36" xfId="0" applyFont="1" applyFill="1" applyBorder="1" applyProtection="1"/>
    <xf numFmtId="0" fontId="18" fillId="3" borderId="37" xfId="0" applyFont="1" applyFill="1" applyBorder="1" applyProtection="1"/>
    <xf numFmtId="0" fontId="65" fillId="7" borderId="0" xfId="0" applyFont="1" applyFill="1" applyBorder="1" applyAlignment="1" applyProtection="1">
      <alignment vertical="center"/>
    </xf>
    <xf numFmtId="0" fontId="59" fillId="3" borderId="35" xfId="0" applyFont="1" applyFill="1" applyBorder="1" applyAlignment="1" applyProtection="1">
      <alignment horizontal="center" vertical="center"/>
    </xf>
    <xf numFmtId="0" fontId="59" fillId="3" borderId="36" xfId="0" applyFont="1" applyFill="1" applyBorder="1" applyAlignment="1" applyProtection="1">
      <alignment horizontal="center" vertical="center"/>
    </xf>
    <xf numFmtId="0" fontId="59" fillId="3" borderId="37" xfId="0" applyFont="1" applyFill="1" applyBorder="1" applyAlignment="1" applyProtection="1">
      <alignment horizontal="center" vertical="center"/>
    </xf>
    <xf numFmtId="0" fontId="63" fillId="10" borderId="35" xfId="0" applyFont="1" applyFill="1" applyBorder="1" applyAlignment="1" applyProtection="1">
      <alignment horizontal="center" vertical="center"/>
    </xf>
    <xf numFmtId="0" fontId="63" fillId="10" borderId="36" xfId="0" applyFont="1" applyFill="1" applyBorder="1" applyAlignment="1" applyProtection="1">
      <alignment horizontal="center" vertical="center"/>
    </xf>
    <xf numFmtId="0" fontId="63" fillId="10" borderId="37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8" fillId="2" borderId="4" xfId="0" applyFont="1" applyFill="1" applyBorder="1" applyAlignment="1" applyProtection="1">
      <alignment horizontal="left" vertical="top" wrapText="1" indent="1"/>
    </xf>
    <xf numFmtId="0" fontId="18" fillId="2" borderId="0" xfId="0" applyFont="1" applyFill="1" applyBorder="1" applyAlignment="1" applyProtection="1">
      <alignment horizontal="left" vertical="top" wrapText="1" indent="1"/>
    </xf>
    <xf numFmtId="0" fontId="18" fillId="2" borderId="5" xfId="0" applyFont="1" applyFill="1" applyBorder="1" applyAlignment="1" applyProtection="1">
      <alignment horizontal="left" vertical="top" wrapText="1" indent="1"/>
    </xf>
    <xf numFmtId="49" fontId="18" fillId="3" borderId="16" xfId="0" applyNumberFormat="1" applyFont="1" applyFill="1" applyBorder="1" applyAlignment="1" applyProtection="1">
      <alignment horizontal="left"/>
      <protection locked="0"/>
    </xf>
    <xf numFmtId="49" fontId="18" fillId="3" borderId="18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left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34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left"/>
      <protection locked="0"/>
    </xf>
    <xf numFmtId="0" fontId="59" fillId="8" borderId="19" xfId="0" applyFont="1" applyFill="1" applyBorder="1" applyAlignment="1" applyProtection="1">
      <alignment horizontal="center" vertical="center"/>
    </xf>
    <xf numFmtId="0" fontId="59" fillId="8" borderId="18" xfId="0" applyFont="1" applyFill="1" applyBorder="1" applyAlignment="1" applyProtection="1">
      <alignment horizontal="center" vertical="center"/>
    </xf>
    <xf numFmtId="0" fontId="59" fillId="8" borderId="20" xfId="0" applyFont="1" applyFill="1" applyBorder="1" applyAlignment="1" applyProtection="1">
      <alignment horizontal="center" vertical="center"/>
    </xf>
    <xf numFmtId="0" fontId="39" fillId="8" borderId="19" xfId="0" applyFont="1" applyFill="1" applyBorder="1" applyAlignment="1" applyProtection="1">
      <alignment horizontal="center" vertical="center"/>
    </xf>
    <xf numFmtId="0" fontId="39" fillId="8" borderId="18" xfId="0" applyFont="1" applyFill="1" applyBorder="1" applyAlignment="1" applyProtection="1">
      <alignment horizontal="center" vertical="center"/>
    </xf>
    <xf numFmtId="0" fontId="39" fillId="8" borderId="20" xfId="0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horizontal="center" wrapText="1"/>
    </xf>
    <xf numFmtId="0" fontId="21" fillId="7" borderId="20" xfId="0" applyFont="1" applyFill="1" applyBorder="1" applyAlignment="1" applyProtection="1">
      <alignment horizontal="center" wrapText="1"/>
    </xf>
    <xf numFmtId="0" fontId="52" fillId="9" borderId="38" xfId="0" applyFont="1" applyFill="1" applyBorder="1" applyAlignment="1" applyProtection="1">
      <alignment horizontal="center" vertical="center"/>
    </xf>
    <xf numFmtId="0" fontId="52" fillId="9" borderId="39" xfId="0" applyFont="1" applyFill="1" applyBorder="1" applyAlignment="1" applyProtection="1">
      <alignment horizontal="center" vertical="center"/>
    </xf>
    <xf numFmtId="0" fontId="52" fillId="9" borderId="40" xfId="0" applyFont="1" applyFill="1" applyBorder="1" applyAlignment="1" applyProtection="1">
      <alignment horizontal="center" vertical="center"/>
    </xf>
    <xf numFmtId="0" fontId="52" fillId="9" borderId="41" xfId="0" applyFont="1" applyFill="1" applyBorder="1" applyAlignment="1" applyProtection="1">
      <alignment horizontal="center" vertical="center"/>
    </xf>
    <xf numFmtId="0" fontId="52" fillId="9" borderId="0" xfId="0" applyFont="1" applyFill="1" applyBorder="1" applyAlignment="1" applyProtection="1">
      <alignment horizontal="center" vertical="center"/>
    </xf>
    <xf numFmtId="0" fontId="52" fillId="9" borderId="42" xfId="0" applyFont="1" applyFill="1" applyBorder="1" applyAlignment="1" applyProtection="1">
      <alignment horizontal="center" vertical="center"/>
    </xf>
    <xf numFmtId="0" fontId="52" fillId="9" borderId="43" xfId="0" applyFont="1" applyFill="1" applyBorder="1" applyAlignment="1" applyProtection="1">
      <alignment horizontal="center" vertical="center"/>
    </xf>
    <xf numFmtId="0" fontId="52" fillId="9" borderId="33" xfId="0" applyFont="1" applyFill="1" applyBorder="1" applyAlignment="1" applyProtection="1">
      <alignment horizontal="center" vertical="center"/>
    </xf>
    <xf numFmtId="0" fontId="52" fillId="9" borderId="44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wrapText="1"/>
      <protection locked="0"/>
    </xf>
    <xf numFmtId="0" fontId="18" fillId="0" borderId="31" xfId="0" applyFont="1" applyFill="1" applyBorder="1" applyAlignment="1" applyProtection="1">
      <alignment horizontal="center" wrapText="1"/>
      <protection locked="0"/>
    </xf>
    <xf numFmtId="0" fontId="18" fillId="0" borderId="28" xfId="0" applyFont="1" applyFill="1" applyBorder="1" applyAlignment="1" applyProtection="1">
      <alignment horizontal="center" wrapText="1"/>
      <protection locked="0"/>
    </xf>
    <xf numFmtId="0" fontId="39" fillId="8" borderId="10" xfId="0" applyFont="1" applyFill="1" applyBorder="1" applyAlignment="1" applyProtection="1">
      <alignment horizontal="center" vertical="center" wrapText="1"/>
    </xf>
    <xf numFmtId="0" fontId="39" fillId="8" borderId="11" xfId="0" applyFont="1" applyFill="1" applyBorder="1" applyAlignment="1" applyProtection="1">
      <alignment horizontal="center" vertical="center" wrapText="1"/>
    </xf>
    <xf numFmtId="0" fontId="39" fillId="8" borderId="12" xfId="0" applyFont="1" applyFill="1" applyBorder="1" applyAlignment="1" applyProtection="1">
      <alignment horizontal="center" vertical="center" wrapText="1"/>
    </xf>
  </cellXfs>
  <cellStyles count="51">
    <cellStyle name="Comma" xfId="2" builtinId="3"/>
    <cellStyle name="Comma 2" xfId="7" xr:uid="{00000000-0005-0000-0000-000001000000}"/>
    <cellStyle name="Comma 2 2" xfId="8" xr:uid="{00000000-0005-0000-0000-000002000000}"/>
    <cellStyle name="Comma 3" xfId="9" xr:uid="{00000000-0005-0000-0000-000003000000}"/>
    <cellStyle name="Comma 4" xfId="10" xr:uid="{00000000-0005-0000-0000-000004000000}"/>
    <cellStyle name="Comma 5" xfId="11" xr:uid="{00000000-0005-0000-0000-000005000000}"/>
    <cellStyle name="Comma 6" xfId="12" xr:uid="{00000000-0005-0000-0000-000006000000}"/>
    <cellStyle name="Currency" xfId="1" builtinId="4"/>
    <cellStyle name="Currency 2" xfId="13" xr:uid="{00000000-0005-0000-0000-000008000000}"/>
    <cellStyle name="Currency 2 2" xfId="14" xr:uid="{00000000-0005-0000-0000-000009000000}"/>
    <cellStyle name="Currency 3" xfId="15" xr:uid="{00000000-0005-0000-0000-00000A000000}"/>
    <cellStyle name="Currency 3 2" xfId="16" xr:uid="{00000000-0005-0000-0000-00000B000000}"/>
    <cellStyle name="Currency 4" xfId="17" xr:uid="{00000000-0005-0000-0000-00000C000000}"/>
    <cellStyle name="Currency 5" xfId="18" xr:uid="{00000000-0005-0000-0000-00000D000000}"/>
    <cellStyle name="Normal" xfId="0" builtinId="0"/>
    <cellStyle name="Normal 10" xfId="6" xr:uid="{00000000-0005-0000-0000-000010000000}"/>
    <cellStyle name="Normal 10 2" xfId="19" xr:uid="{00000000-0005-0000-0000-000011000000}"/>
    <cellStyle name="Normal 11" xfId="20" xr:uid="{00000000-0005-0000-0000-000012000000}"/>
    <cellStyle name="Normal 11 2" xfId="21" xr:uid="{00000000-0005-0000-0000-000013000000}"/>
    <cellStyle name="Normal 12" xfId="22" xr:uid="{00000000-0005-0000-0000-000014000000}"/>
    <cellStyle name="Normal 2" xfId="4" xr:uid="{00000000-0005-0000-0000-000015000000}"/>
    <cellStyle name="Normal 2 2" xfId="5" xr:uid="{00000000-0005-0000-0000-000016000000}"/>
    <cellStyle name="Normal 2 2 2" xfId="23" xr:uid="{00000000-0005-0000-0000-000017000000}"/>
    <cellStyle name="Normal 2 2 2 2" xfId="24" xr:uid="{00000000-0005-0000-0000-000018000000}"/>
    <cellStyle name="Normal 2 2 3" xfId="25" xr:uid="{00000000-0005-0000-0000-000019000000}"/>
    <cellStyle name="Normal 2 3" xfId="26" xr:uid="{00000000-0005-0000-0000-00001A000000}"/>
    <cellStyle name="Normal 2 3 2" xfId="27" xr:uid="{00000000-0005-0000-0000-00001B000000}"/>
    <cellStyle name="Normal 2 4" xfId="28" xr:uid="{00000000-0005-0000-0000-00001C000000}"/>
    <cellStyle name="Normal 3" xfId="29" xr:uid="{00000000-0005-0000-0000-00001D000000}"/>
    <cellStyle name="Normal 3 2" xfId="30" xr:uid="{00000000-0005-0000-0000-00001E000000}"/>
    <cellStyle name="Normal 3 3" xfId="50" xr:uid="{00000000-0005-0000-0000-00001F000000}"/>
    <cellStyle name="Normal 4" xfId="31" xr:uid="{00000000-0005-0000-0000-000020000000}"/>
    <cellStyle name="Normal 5" xfId="32" xr:uid="{00000000-0005-0000-0000-000021000000}"/>
    <cellStyle name="Normal 5 2" xfId="33" xr:uid="{00000000-0005-0000-0000-000022000000}"/>
    <cellStyle name="Normal 6" xfId="34" xr:uid="{00000000-0005-0000-0000-000023000000}"/>
    <cellStyle name="Normal 6 2" xfId="35" xr:uid="{00000000-0005-0000-0000-000024000000}"/>
    <cellStyle name="Normal 7" xfId="36" xr:uid="{00000000-0005-0000-0000-000025000000}"/>
    <cellStyle name="Normal 7 2" xfId="37" xr:uid="{00000000-0005-0000-0000-000026000000}"/>
    <cellStyle name="Normal 8" xfId="38" xr:uid="{00000000-0005-0000-0000-000027000000}"/>
    <cellStyle name="Normal 9" xfId="39" xr:uid="{00000000-0005-0000-0000-000028000000}"/>
    <cellStyle name="Percent" xfId="3" builtinId="5"/>
    <cellStyle name="Percent 2" xfId="40" xr:uid="{00000000-0005-0000-0000-00002B000000}"/>
    <cellStyle name="Percent 3" xfId="41" xr:uid="{00000000-0005-0000-0000-00002C000000}"/>
    <cellStyle name="Percent 4" xfId="42" xr:uid="{00000000-0005-0000-0000-00002D000000}"/>
    <cellStyle name="PSChar" xfId="43" xr:uid="{00000000-0005-0000-0000-00002E000000}"/>
    <cellStyle name="PSDate" xfId="44" xr:uid="{00000000-0005-0000-0000-00002F000000}"/>
    <cellStyle name="PSDec" xfId="45" xr:uid="{00000000-0005-0000-0000-000030000000}"/>
    <cellStyle name="PSHeading" xfId="46" xr:uid="{00000000-0005-0000-0000-000031000000}"/>
    <cellStyle name="PSInt" xfId="47" xr:uid="{00000000-0005-0000-0000-000032000000}"/>
    <cellStyle name="PSSpacer" xfId="48" xr:uid="{00000000-0005-0000-0000-000033000000}"/>
    <cellStyle name="Style 1" xfId="49" xr:uid="{00000000-0005-0000-0000-000034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15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ECBCFAE-6DD1-41FE-9464-E9481603FCA1}"/>
            </a:ext>
          </a:extLst>
        </xdr:cNvPr>
        <xdr:cNvSpPr txBox="1"/>
      </xdr:nvSpPr>
      <xdr:spPr>
        <a:xfrm>
          <a:off x="5410200" y="2928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0</xdr:colOff>
      <xdr:row>101</xdr:row>
      <xdr:rowOff>76200</xdr:rowOff>
    </xdr:from>
    <xdr:to>
      <xdr:col>3</xdr:col>
      <xdr:colOff>171450</xdr:colOff>
      <xdr:row>104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AD6E96-54BA-46C0-8BF8-319BEDF21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8090"/>
        <a:stretch/>
      </xdr:blipFill>
      <xdr:spPr>
        <a:xfrm>
          <a:off x="0" y="19973925"/>
          <a:ext cx="1924050" cy="704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</xdr:row>
      <xdr:rowOff>22225</xdr:rowOff>
    </xdr:from>
    <xdr:to>
      <xdr:col>1</xdr:col>
      <xdr:colOff>229870</xdr:colOff>
      <xdr:row>102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0" y="19919950"/>
          <a:ext cx="591820" cy="301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2\2011%20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Improv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cial%20Dev%20&amp;%20Early%20Childhood\Child%20Care%20Systems%20Management\C.C%20Admin\Licened%20Capacity%20&amp;%20Vacancies\CC_LicensedCapacityReport_Hamilton_12-31-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Subsidy%20Incre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2017%20GOG%20Summa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Approv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Improve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Funding%20Framework\Calculation%20Folder\Final%20Model\2015%20Analysis%20New%20Wage%20Funding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tucana\cs\Children's%20and%20Home%20Management%20Services\Child%20Care%20Services%20Management%20Program\Child%20Care%20Funding%20&amp;%20Support\GOG\2017\2017%20Reconciliations%20Wage%20&amp;%20SP\2017%20Jan-Dec%20Utilization\2017%20Utilization%20Jan-Dec%20Template%20v2.xls?B5829119" TargetMode="External"/><Relationship Id="rId1" Type="http://schemas.openxmlformats.org/officeDocument/2006/relationships/externalLinkPath" Target="file:///\\B5829119\2017%20Utilization%20Jan-Dec%20Template%20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System%20Planning\Child%20Care%20Information\Sept%202015%20Child%20Care%20Site%20Maste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Summary%20of%20Funding%20Submiss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OCCMS%20BUDGET\2011Wage%20Subsidy%20Finaliz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Subsdiy%20Revi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General%20Op%20Grant\2014\Letters\Originals\Calculator%20Meth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One%20HSN\Operator%20Training\Oct%202014\Oct%202014%20Registr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ones\AppData\Local\Microsoft\Windows\Temporary%20Internet%20Files\Content.Outlook\O75B405G\Excell%20merge%20-%20Approv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6\Approvals\2016%20GOG%20Summ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ation%20Folder\Comparison%20of%20Models%20By%20Operator%20Ver%20Apr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S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GWACLMFR"/>
      <sheetName val="GWABACK"/>
      <sheetName val="SSCLMFR"/>
      <sheetName val="SSBACK"/>
      <sheetName val="DATASUM"/>
      <sheetName val="C-REG"/>
      <sheetName val="C-NR"/>
      <sheetName val="C-SS"/>
      <sheetName val="C-MUNI"/>
      <sheetName val="Journal Totals"/>
      <sheetName val="Totals"/>
      <sheetName val="100% Unallow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nding tab"/>
    </sheetNames>
    <sheetDataSet>
      <sheetData sheetId="0"/>
      <sheetData sheetId="1">
        <row r="4">
          <cell r="B4" t="str">
            <v>0000052604</v>
          </cell>
          <cell r="C4" t="str">
            <v>Final</v>
          </cell>
          <cell r="D4" t="str">
            <v>NP</v>
          </cell>
          <cell r="E4">
            <v>1</v>
          </cell>
          <cell r="F4">
            <v>40554</v>
          </cell>
          <cell r="G4" t="str">
            <v>Monique Lavallee</v>
          </cell>
          <cell r="H4" t="str">
            <v>1869 Main St E, Hamilton, ON, L8H 1G2</v>
          </cell>
          <cell r="I4">
            <v>12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</v>
          </cell>
          <cell r="S4">
            <v>0</v>
          </cell>
          <cell r="T4">
            <v>1.75</v>
          </cell>
          <cell r="U4">
            <v>0</v>
          </cell>
          <cell r="V4">
            <v>2.5499999999999998</v>
          </cell>
          <cell r="W4">
            <v>7.3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DNA</v>
          </cell>
        </row>
        <row r="5">
          <cell r="B5" t="str">
            <v>0000002784</v>
          </cell>
          <cell r="C5" t="str">
            <v>Final</v>
          </cell>
          <cell r="D5" t="str">
            <v>NP</v>
          </cell>
          <cell r="E5">
            <v>1</v>
          </cell>
          <cell r="F5">
            <v>40554</v>
          </cell>
          <cell r="G5" t="str">
            <v>Paula Martell</v>
          </cell>
          <cell r="H5" t="str">
            <v>47 Ottawa St S, Hamilton ON L8K 2C9</v>
          </cell>
          <cell r="I5">
            <v>12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ELCD</v>
          </cell>
        </row>
        <row r="6">
          <cell r="B6" t="str">
            <v>0000000437</v>
          </cell>
          <cell r="C6" t="str">
            <v>Final</v>
          </cell>
          <cell r="D6" t="str">
            <v>NP</v>
          </cell>
          <cell r="E6">
            <v>0</v>
          </cell>
          <cell r="F6">
            <v>40653</v>
          </cell>
          <cell r="G6" t="str">
            <v>Wanda St. Francois</v>
          </cell>
          <cell r="H6" t="str">
            <v>526 Upper Paradise, Hamilton ON  L9C 5E3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ELCD</v>
          </cell>
        </row>
        <row r="7">
          <cell r="B7" t="str">
            <v>0000001408</v>
          </cell>
          <cell r="C7" t="str">
            <v>Final</v>
          </cell>
          <cell r="D7" t="str">
            <v>NP</v>
          </cell>
          <cell r="E7">
            <v>0</v>
          </cell>
          <cell r="F7">
            <v>40617</v>
          </cell>
          <cell r="G7" t="str">
            <v>Pauline Kajura, Executive Director</v>
          </cell>
          <cell r="H7" t="str">
            <v>Box 2700 LCD1 55 York Boulevard, Hamilton, ON L8N 4E4</v>
          </cell>
          <cell r="I7">
            <v>12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ELCD</v>
          </cell>
        </row>
        <row r="8">
          <cell r="B8" t="str">
            <v>0000003559</v>
          </cell>
          <cell r="C8" t="str">
            <v>HOLD</v>
          </cell>
          <cell r="D8" t="str">
            <v>NP</v>
          </cell>
          <cell r="AB8">
            <v>0</v>
          </cell>
          <cell r="AC8" t="str">
            <v>PRESSURE</v>
          </cell>
        </row>
        <row r="9">
          <cell r="C9" t="str">
            <v>Pressure</v>
          </cell>
          <cell r="AB9">
            <v>0</v>
          </cell>
          <cell r="AC9" t="str">
            <v>PRESSURE</v>
          </cell>
        </row>
        <row r="10">
          <cell r="C10" t="str">
            <v>Pressure</v>
          </cell>
          <cell r="AB10">
            <v>0</v>
          </cell>
          <cell r="AC10" t="str">
            <v>PRESSURE</v>
          </cell>
        </row>
        <row r="11">
          <cell r="B11" t="str">
            <v>0000005772</v>
          </cell>
          <cell r="C11" t="str">
            <v>Final</v>
          </cell>
          <cell r="D11" t="str">
            <v>NP</v>
          </cell>
          <cell r="E11">
            <v>1</v>
          </cell>
          <cell r="F11">
            <v>40588</v>
          </cell>
          <cell r="G11" t="str">
            <v>Renza Robinson</v>
          </cell>
          <cell r="H11" t="str">
            <v>P O Box 32040, Hamilton, ON L8W 3L3</v>
          </cell>
          <cell r="I11">
            <v>10</v>
          </cell>
          <cell r="J11">
            <v>0</v>
          </cell>
          <cell r="K11">
            <v>0</v>
          </cell>
          <cell r="L11">
            <v>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0.21</v>
          </cell>
          <cell r="X11">
            <v>2901.6</v>
          </cell>
          <cell r="Y11">
            <v>539.70000000000005</v>
          </cell>
          <cell r="Z11">
            <v>0</v>
          </cell>
          <cell r="AA11">
            <v>0</v>
          </cell>
          <cell r="AB11">
            <v>3441.3</v>
          </cell>
          <cell r="AC11" t="str">
            <v>ELCD</v>
          </cell>
        </row>
        <row r="12">
          <cell r="B12" t="str">
            <v>0000005306</v>
          </cell>
          <cell r="C12" t="str">
            <v>Final</v>
          </cell>
          <cell r="D12" t="str">
            <v>NP</v>
          </cell>
          <cell r="E12">
            <v>1</v>
          </cell>
          <cell r="F12">
            <v>40696</v>
          </cell>
          <cell r="G12" t="str">
            <v>Allison Sladin</v>
          </cell>
          <cell r="H12" t="str">
            <v>79 Collegiate St, Stoney Creek, ON L8G 3L5</v>
          </cell>
          <cell r="I12">
            <v>10</v>
          </cell>
          <cell r="J12">
            <v>0</v>
          </cell>
          <cell r="K12">
            <v>0</v>
          </cell>
          <cell r="L12">
            <v>16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0.31</v>
          </cell>
          <cell r="X12">
            <v>2901.6</v>
          </cell>
          <cell r="Y12">
            <v>796.7</v>
          </cell>
          <cell r="Z12">
            <v>0</v>
          </cell>
          <cell r="AA12">
            <v>0</v>
          </cell>
          <cell r="AB12">
            <v>3698.3</v>
          </cell>
          <cell r="AC12" t="str">
            <v>ELCD</v>
          </cell>
        </row>
        <row r="13">
          <cell r="B13" t="str">
            <v>0000004010</v>
          </cell>
          <cell r="C13" t="str">
            <v>Final</v>
          </cell>
          <cell r="D13" t="str">
            <v>NP</v>
          </cell>
          <cell r="E13">
            <v>1</v>
          </cell>
          <cell r="F13">
            <v>40589</v>
          </cell>
          <cell r="G13" t="str">
            <v>Heather Crocker</v>
          </cell>
          <cell r="H13" t="str">
            <v>407 Charlton Ave W, Hamilton, ON L8P 2E6</v>
          </cell>
          <cell r="I13">
            <v>10</v>
          </cell>
          <cell r="J13">
            <v>0</v>
          </cell>
          <cell r="K13">
            <v>0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0.63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0.63</v>
          </cell>
          <cell r="X13">
            <v>2901.6</v>
          </cell>
          <cell r="Y13">
            <v>1619.1</v>
          </cell>
          <cell r="Z13">
            <v>0</v>
          </cell>
          <cell r="AA13">
            <v>0</v>
          </cell>
          <cell r="AB13">
            <v>4520.7</v>
          </cell>
          <cell r="AC13" t="str">
            <v>ELCD</v>
          </cell>
        </row>
        <row r="14">
          <cell r="B14" t="str">
            <v>0000033910</v>
          </cell>
          <cell r="C14" t="str">
            <v>Final</v>
          </cell>
          <cell r="D14" t="str">
            <v>NP</v>
          </cell>
          <cell r="E14">
            <v>1</v>
          </cell>
          <cell r="F14">
            <v>40588</v>
          </cell>
          <cell r="G14" t="str">
            <v>Lauretta Green</v>
          </cell>
          <cell r="H14" t="str">
            <v>2 Bond St N, Hamilton, ON L8S 3W1</v>
          </cell>
          <cell r="I14">
            <v>10</v>
          </cell>
          <cell r="J14">
            <v>0</v>
          </cell>
          <cell r="K14">
            <v>0</v>
          </cell>
          <cell r="L14">
            <v>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0.42</v>
          </cell>
          <cell r="S14">
            <v>0</v>
          </cell>
          <cell r="T14">
            <v>0.42</v>
          </cell>
          <cell r="U14">
            <v>0</v>
          </cell>
          <cell r="V14">
            <v>0</v>
          </cell>
          <cell r="W14">
            <v>0.84</v>
          </cell>
          <cell r="X14">
            <v>2901.6</v>
          </cell>
          <cell r="Y14">
            <v>2158.8000000000002</v>
          </cell>
          <cell r="Z14">
            <v>0</v>
          </cell>
          <cell r="AA14">
            <v>0</v>
          </cell>
          <cell r="AB14">
            <v>5060.3999999999996</v>
          </cell>
          <cell r="AC14" t="str">
            <v>ELCD</v>
          </cell>
        </row>
        <row r="15">
          <cell r="B15" t="str">
            <v>0000007093</v>
          </cell>
          <cell r="C15" t="str">
            <v>Final</v>
          </cell>
          <cell r="D15" t="str">
            <v>NP</v>
          </cell>
          <cell r="E15">
            <v>1</v>
          </cell>
          <cell r="F15">
            <v>40589</v>
          </cell>
          <cell r="G15" t="str">
            <v>Jennifer Hewson</v>
          </cell>
          <cell r="H15" t="str">
            <v>265 Wilson St, Ancaster ON L8G 2B8</v>
          </cell>
          <cell r="I15">
            <v>10</v>
          </cell>
          <cell r="J15">
            <v>0</v>
          </cell>
          <cell r="K15">
            <v>0</v>
          </cell>
          <cell r="L15">
            <v>24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0.52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0.52</v>
          </cell>
          <cell r="X15">
            <v>4352.3999999999996</v>
          </cell>
          <cell r="Y15">
            <v>1336.4</v>
          </cell>
          <cell r="Z15">
            <v>0</v>
          </cell>
          <cell r="AA15">
            <v>0</v>
          </cell>
          <cell r="AB15">
            <v>5688.7999999999993</v>
          </cell>
          <cell r="AC15" t="str">
            <v>ELCD</v>
          </cell>
        </row>
        <row r="16">
          <cell r="B16" t="str">
            <v>0000002301</v>
          </cell>
          <cell r="C16" t="str">
            <v>Final</v>
          </cell>
          <cell r="D16" t="str">
            <v>NP</v>
          </cell>
          <cell r="E16">
            <v>1</v>
          </cell>
          <cell r="F16">
            <v>40590</v>
          </cell>
          <cell r="G16" t="str">
            <v>Ronalie Lopez</v>
          </cell>
          <cell r="H16" t="str">
            <v>1062 Golf Club Rd, Box 67, Binbrook ON L0R 1C0</v>
          </cell>
          <cell r="I16">
            <v>10</v>
          </cell>
          <cell r="J16">
            <v>0</v>
          </cell>
          <cell r="K16">
            <v>16</v>
          </cell>
          <cell r="L16">
            <v>16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0.63</v>
          </cell>
          <cell r="X16">
            <v>4352.3999999999996</v>
          </cell>
          <cell r="Y16">
            <v>1619.1</v>
          </cell>
          <cell r="Z16">
            <v>0</v>
          </cell>
          <cell r="AA16">
            <v>0</v>
          </cell>
          <cell r="AB16">
            <v>5971.5</v>
          </cell>
          <cell r="AC16" t="str">
            <v>ELCD</v>
          </cell>
        </row>
        <row r="17">
          <cell r="B17" t="str">
            <v>0000007091</v>
          </cell>
          <cell r="C17" t="str">
            <v>Final</v>
          </cell>
          <cell r="D17" t="str">
            <v>NP</v>
          </cell>
          <cell r="E17">
            <v>1</v>
          </cell>
          <cell r="F17">
            <v>40590</v>
          </cell>
          <cell r="G17" t="str">
            <v>Coleen Rakoczy</v>
          </cell>
          <cell r="H17" t="str">
            <v>1576 Upper James St, PO Box 30011, Hamilton ON L9B 1K0</v>
          </cell>
          <cell r="I17">
            <v>10</v>
          </cell>
          <cell r="J17">
            <v>0</v>
          </cell>
          <cell r="K17">
            <v>15</v>
          </cell>
          <cell r="L17">
            <v>16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0.84</v>
          </cell>
          <cell r="S17">
            <v>0</v>
          </cell>
          <cell r="T17">
            <v>0</v>
          </cell>
          <cell r="U17">
            <v>0</v>
          </cell>
          <cell r="V17">
            <v>0.1</v>
          </cell>
          <cell r="W17">
            <v>0.94</v>
          </cell>
          <cell r="X17">
            <v>3627</v>
          </cell>
          <cell r="Y17">
            <v>2415.8000000000002</v>
          </cell>
          <cell r="Z17">
            <v>0</v>
          </cell>
          <cell r="AA17">
            <v>0</v>
          </cell>
          <cell r="AB17">
            <v>6042.8</v>
          </cell>
          <cell r="AC17" t="str">
            <v>ELCD</v>
          </cell>
        </row>
        <row r="18">
          <cell r="B18" t="str">
            <v>0000007092</v>
          </cell>
          <cell r="C18" t="str">
            <v>Final</v>
          </cell>
          <cell r="D18" t="str">
            <v>NP</v>
          </cell>
          <cell r="E18">
            <v>1</v>
          </cell>
          <cell r="F18">
            <v>40603</v>
          </cell>
          <cell r="G18" t="str">
            <v>Norah TeGrotenhuis</v>
          </cell>
          <cell r="H18" t="str">
            <v>P.O. Box 53, Lynden, ON L0R 1T0</v>
          </cell>
          <cell r="I18">
            <v>10</v>
          </cell>
          <cell r="J18">
            <v>0</v>
          </cell>
          <cell r="K18">
            <v>6</v>
          </cell>
          <cell r="L18">
            <v>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0.1</v>
          </cell>
          <cell r="S18">
            <v>0</v>
          </cell>
          <cell r="T18">
            <v>0.21</v>
          </cell>
          <cell r="U18">
            <v>0</v>
          </cell>
          <cell r="V18">
            <v>0</v>
          </cell>
          <cell r="W18">
            <v>0.31</v>
          </cell>
          <cell r="X18">
            <v>5585.58</v>
          </cell>
          <cell r="Y18">
            <v>796.7</v>
          </cell>
          <cell r="Z18">
            <v>0</v>
          </cell>
          <cell r="AA18">
            <v>0</v>
          </cell>
          <cell r="AB18">
            <v>6382.28</v>
          </cell>
          <cell r="AC18" t="str">
            <v>ELCD</v>
          </cell>
        </row>
        <row r="19">
          <cell r="B19" t="str">
            <v>0000003561</v>
          </cell>
          <cell r="C19" t="str">
            <v>Final</v>
          </cell>
          <cell r="D19" t="str">
            <v>CL</v>
          </cell>
          <cell r="E19">
            <v>1</v>
          </cell>
          <cell r="F19">
            <v>40588</v>
          </cell>
          <cell r="G19" t="str">
            <v>Donna Bower</v>
          </cell>
          <cell r="H19" t="str">
            <v>120 San Antonio Dr, Hamilton, ON L9C 1V2</v>
          </cell>
          <cell r="I19">
            <v>10</v>
          </cell>
          <cell r="J19">
            <v>0</v>
          </cell>
          <cell r="K19">
            <v>15</v>
          </cell>
          <cell r="L19">
            <v>16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0.31</v>
          </cell>
          <cell r="S19">
            <v>0</v>
          </cell>
          <cell r="T19">
            <v>0.21</v>
          </cell>
          <cell r="U19">
            <v>0</v>
          </cell>
          <cell r="V19">
            <v>0</v>
          </cell>
          <cell r="W19">
            <v>0.52</v>
          </cell>
          <cell r="X19">
            <v>5077.8</v>
          </cell>
          <cell r="Y19">
            <v>1336.4</v>
          </cell>
          <cell r="Z19">
            <v>0</v>
          </cell>
          <cell r="AA19">
            <v>0</v>
          </cell>
          <cell r="AB19">
            <v>6414.2000000000007</v>
          </cell>
          <cell r="AC19" t="str">
            <v>ELCD</v>
          </cell>
        </row>
        <row r="20">
          <cell r="B20" t="str">
            <v>0000000559</v>
          </cell>
          <cell r="C20" t="str">
            <v>Final</v>
          </cell>
          <cell r="D20" t="str">
            <v>NP</v>
          </cell>
          <cell r="E20">
            <v>1</v>
          </cell>
          <cell r="F20">
            <v>40589</v>
          </cell>
          <cell r="G20" t="str">
            <v>Sheri Mainprize</v>
          </cell>
          <cell r="H20" t="str">
            <v>20 Gilbert Ave, Ancaster L9G 1R4</v>
          </cell>
          <cell r="I20">
            <v>10</v>
          </cell>
          <cell r="J20">
            <v>0</v>
          </cell>
          <cell r="K20">
            <v>10</v>
          </cell>
          <cell r="L20">
            <v>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0.21</v>
          </cell>
          <cell r="S20">
            <v>0</v>
          </cell>
          <cell r="T20">
            <v>0.21</v>
          </cell>
          <cell r="U20">
            <v>0</v>
          </cell>
          <cell r="V20">
            <v>0</v>
          </cell>
          <cell r="W20">
            <v>0.42</v>
          </cell>
          <cell r="X20">
            <v>5803.2</v>
          </cell>
          <cell r="Y20">
            <v>1079.4000000000001</v>
          </cell>
          <cell r="Z20">
            <v>0</v>
          </cell>
          <cell r="AA20">
            <v>0</v>
          </cell>
          <cell r="AB20">
            <v>6882.6</v>
          </cell>
          <cell r="AC20" t="str">
            <v>ELCD</v>
          </cell>
        </row>
        <row r="21">
          <cell r="B21" t="str">
            <v>0000002881</v>
          </cell>
          <cell r="C21" t="str">
            <v>Final</v>
          </cell>
          <cell r="D21" t="str">
            <v>NP</v>
          </cell>
          <cell r="E21">
            <v>1</v>
          </cell>
          <cell r="F21">
            <v>40591</v>
          </cell>
          <cell r="G21" t="str">
            <v>Cindy Suffoletta</v>
          </cell>
          <cell r="H21" t="str">
            <v>1284 Main St E, Hamilton ON L8K 1B2</v>
          </cell>
          <cell r="I21">
            <v>10</v>
          </cell>
          <cell r="J21">
            <v>0</v>
          </cell>
          <cell r="K21">
            <v>0</v>
          </cell>
          <cell r="L21">
            <v>16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0.63</v>
          </cell>
          <cell r="U21">
            <v>0</v>
          </cell>
          <cell r="V21">
            <v>0</v>
          </cell>
          <cell r="W21">
            <v>0.63</v>
          </cell>
          <cell r="X21">
            <v>5803.2</v>
          </cell>
          <cell r="Y21">
            <v>1619.1</v>
          </cell>
          <cell r="Z21">
            <v>0</v>
          </cell>
          <cell r="AA21">
            <v>0</v>
          </cell>
          <cell r="AB21">
            <v>7422.2999999999993</v>
          </cell>
          <cell r="AC21" t="str">
            <v>ELCD</v>
          </cell>
        </row>
        <row r="22">
          <cell r="B22" t="str">
            <v>0000027419</v>
          </cell>
          <cell r="C22" t="str">
            <v>Final</v>
          </cell>
          <cell r="D22" t="str">
            <v>NP</v>
          </cell>
          <cell r="E22">
            <v>1</v>
          </cell>
          <cell r="F22">
            <v>40588</v>
          </cell>
          <cell r="G22" t="str">
            <v>Andrea Veeneman</v>
          </cell>
          <cell r="H22" t="str">
            <v>1496 Centre Rd, Carlisle, ON L0R 1H0</v>
          </cell>
          <cell r="I22">
            <v>10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0.63</v>
          </cell>
          <cell r="S22">
            <v>0</v>
          </cell>
          <cell r="T22">
            <v>0.42</v>
          </cell>
          <cell r="U22">
            <v>0</v>
          </cell>
          <cell r="V22">
            <v>0</v>
          </cell>
          <cell r="W22">
            <v>1.05</v>
          </cell>
          <cell r="X22">
            <v>5803.2</v>
          </cell>
          <cell r="Y22">
            <v>2698.5</v>
          </cell>
          <cell r="Z22">
            <v>0</v>
          </cell>
          <cell r="AA22">
            <v>0</v>
          </cell>
          <cell r="AB22">
            <v>8501.7000000000007</v>
          </cell>
          <cell r="AC22" t="str">
            <v>ELCD</v>
          </cell>
        </row>
        <row r="23">
          <cell r="B23" t="str">
            <v>0000002670</v>
          </cell>
          <cell r="C23" t="str">
            <v>Final</v>
          </cell>
          <cell r="D23" t="str">
            <v>NP</v>
          </cell>
          <cell r="E23">
            <v>1</v>
          </cell>
          <cell r="F23">
            <v>40589</v>
          </cell>
          <cell r="G23" t="str">
            <v>Gayle Parkinson</v>
          </cell>
          <cell r="H23" t="str">
            <v>22 Leeming St, Hamilton ON L8L 5T3</v>
          </cell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2.1</v>
          </cell>
          <cell r="S23">
            <v>0</v>
          </cell>
          <cell r="T23">
            <v>1</v>
          </cell>
          <cell r="U23">
            <v>0</v>
          </cell>
          <cell r="V23">
            <v>0.5</v>
          </cell>
          <cell r="W23">
            <v>3.6</v>
          </cell>
          <cell r="X23">
            <v>0</v>
          </cell>
          <cell r="Y23">
            <v>9252</v>
          </cell>
          <cell r="Z23">
            <v>0</v>
          </cell>
          <cell r="AA23">
            <v>0</v>
          </cell>
          <cell r="AB23">
            <v>9252</v>
          </cell>
          <cell r="AC23" t="str">
            <v>ELCD</v>
          </cell>
        </row>
        <row r="24">
          <cell r="B24" t="str">
            <v>0000053764</v>
          </cell>
          <cell r="C24" t="str">
            <v>Final</v>
          </cell>
          <cell r="D24" t="str">
            <v>NP</v>
          </cell>
          <cell r="E24">
            <v>1</v>
          </cell>
          <cell r="F24">
            <v>40592</v>
          </cell>
          <cell r="G24" t="str">
            <v>Tammy Leach</v>
          </cell>
          <cell r="H24" t="str">
            <v>268 Barton St Unit 4 Stoney Creek, ON L8E 4V4</v>
          </cell>
          <cell r="I24">
            <v>12</v>
          </cell>
          <cell r="J24">
            <v>0</v>
          </cell>
          <cell r="K24">
            <v>0</v>
          </cell>
          <cell r="L24">
            <v>16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6963.84</v>
          </cell>
          <cell r="Y24">
            <v>2570</v>
          </cell>
          <cell r="Z24">
            <v>0</v>
          </cell>
          <cell r="AA24">
            <v>0</v>
          </cell>
          <cell r="AB24">
            <v>9533.84</v>
          </cell>
          <cell r="AC24" t="str">
            <v>ELCC</v>
          </cell>
        </row>
        <row r="25">
          <cell r="B25" t="str">
            <v>0000004620</v>
          </cell>
          <cell r="C25" t="str">
            <v>Final</v>
          </cell>
          <cell r="D25" t="str">
            <v>NP</v>
          </cell>
          <cell r="E25">
            <v>1</v>
          </cell>
          <cell r="F25">
            <v>40588</v>
          </cell>
          <cell r="G25" t="str">
            <v>Hilary Wigington</v>
          </cell>
          <cell r="H25" t="str">
            <v>21 Stonechurch Rd W, Hamilton, ON L9B 1A1</v>
          </cell>
          <cell r="I25">
            <v>10</v>
          </cell>
          <cell r="J25">
            <v>0</v>
          </cell>
          <cell r="K25">
            <v>12</v>
          </cell>
          <cell r="L25">
            <v>32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0.84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0.84</v>
          </cell>
          <cell r="X25">
            <v>7544.16</v>
          </cell>
          <cell r="Y25">
            <v>2158.8000000000002</v>
          </cell>
          <cell r="Z25">
            <v>0</v>
          </cell>
          <cell r="AA25">
            <v>0</v>
          </cell>
          <cell r="AB25">
            <v>9702.9599999999991</v>
          </cell>
          <cell r="AC25" t="str">
            <v>ELCD</v>
          </cell>
        </row>
        <row r="26">
          <cell r="B26" t="str">
            <v>0000074858</v>
          </cell>
          <cell r="C26" t="str">
            <v>Final</v>
          </cell>
          <cell r="D26" t="str">
            <v>CL</v>
          </cell>
          <cell r="E26">
            <v>1</v>
          </cell>
          <cell r="F26">
            <v>40588</v>
          </cell>
          <cell r="G26" t="str">
            <v>Sherri Crechiola</v>
          </cell>
          <cell r="H26" t="str">
            <v>9023 Airport Rd, Mount Hope, ON L0R 1W0</v>
          </cell>
          <cell r="I26">
            <v>10</v>
          </cell>
          <cell r="J26">
            <v>0</v>
          </cell>
          <cell r="K26">
            <v>0</v>
          </cell>
          <cell r="L26">
            <v>16</v>
          </cell>
          <cell r="M26">
            <v>16</v>
          </cell>
          <cell r="N26">
            <v>0</v>
          </cell>
          <cell r="O26">
            <v>0</v>
          </cell>
          <cell r="P26">
            <v>16</v>
          </cell>
          <cell r="Q26">
            <v>0</v>
          </cell>
          <cell r="R26">
            <v>0.63</v>
          </cell>
          <cell r="S26">
            <v>0.21</v>
          </cell>
          <cell r="T26">
            <v>0.83</v>
          </cell>
          <cell r="U26">
            <v>0</v>
          </cell>
          <cell r="V26">
            <v>0</v>
          </cell>
          <cell r="W26">
            <v>1.67</v>
          </cell>
          <cell r="X26">
            <v>7350.72</v>
          </cell>
          <cell r="Y26">
            <v>4291.8999999999996</v>
          </cell>
          <cell r="Z26">
            <v>0</v>
          </cell>
          <cell r="AA26">
            <v>0</v>
          </cell>
          <cell r="AB26">
            <v>11642.619999999999</v>
          </cell>
          <cell r="AC26" t="str">
            <v>ELCD</v>
          </cell>
        </row>
        <row r="27">
          <cell r="B27" t="str">
            <v>0000005253</v>
          </cell>
          <cell r="C27" t="str">
            <v>Final</v>
          </cell>
          <cell r="D27" t="str">
            <v>NP</v>
          </cell>
          <cell r="E27">
            <v>1</v>
          </cell>
          <cell r="F27">
            <v>40591</v>
          </cell>
          <cell r="G27" t="str">
            <v>Erin Connelly</v>
          </cell>
          <cell r="H27" t="str">
            <v>137 Melville St, Dundas ON L9H 2A6</v>
          </cell>
          <cell r="I27">
            <v>10</v>
          </cell>
          <cell r="J27">
            <v>0</v>
          </cell>
          <cell r="K27">
            <v>11</v>
          </cell>
          <cell r="L27">
            <v>18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1.46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1.46</v>
          </cell>
          <cell r="X27">
            <v>8748.32</v>
          </cell>
          <cell r="Y27">
            <v>3752.2</v>
          </cell>
          <cell r="Z27">
            <v>0</v>
          </cell>
          <cell r="AA27">
            <v>0</v>
          </cell>
          <cell r="AB27">
            <v>12500.52</v>
          </cell>
          <cell r="AC27" t="str">
            <v>ELCD</v>
          </cell>
        </row>
        <row r="28">
          <cell r="B28" t="str">
            <v>0000005260</v>
          </cell>
          <cell r="C28" t="str">
            <v>Final</v>
          </cell>
          <cell r="D28" t="str">
            <v>NP</v>
          </cell>
          <cell r="E28">
            <v>1</v>
          </cell>
          <cell r="F28">
            <v>40590</v>
          </cell>
          <cell r="G28" t="str">
            <v>Darcy MacLennan</v>
          </cell>
          <cell r="H28" t="str">
            <v>1 Lynndale Dr, Dundas, ON L9H 3L4</v>
          </cell>
          <cell r="I28">
            <v>12</v>
          </cell>
          <cell r="J28">
            <v>0</v>
          </cell>
          <cell r="K28">
            <v>0</v>
          </cell>
          <cell r="L28">
            <v>32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0.63</v>
          </cell>
          <cell r="S28">
            <v>0</v>
          </cell>
          <cell r="T28">
            <v>0.63</v>
          </cell>
          <cell r="U28">
            <v>0</v>
          </cell>
          <cell r="V28">
            <v>0</v>
          </cell>
          <cell r="W28">
            <v>1.26</v>
          </cell>
          <cell r="X28">
            <v>11606.4</v>
          </cell>
          <cell r="Y28">
            <v>3238.2</v>
          </cell>
          <cell r="Z28">
            <v>0</v>
          </cell>
          <cell r="AA28">
            <v>0</v>
          </cell>
          <cell r="AB28">
            <v>14844.599999999999</v>
          </cell>
          <cell r="AC28" t="str">
            <v>ELCD</v>
          </cell>
        </row>
        <row r="29">
          <cell r="B29" t="str">
            <v>0000000829</v>
          </cell>
          <cell r="C29" t="str">
            <v>Final</v>
          </cell>
          <cell r="D29" t="str">
            <v>NP</v>
          </cell>
          <cell r="E29">
            <v>1</v>
          </cell>
          <cell r="F29">
            <v>40589</v>
          </cell>
          <cell r="G29" t="str">
            <v>Shelley Scott</v>
          </cell>
          <cell r="H29" t="str">
            <v>306 Parkside Dr, PO Box 330, Waterdown, L0R 2H0</v>
          </cell>
          <cell r="I29">
            <v>10</v>
          </cell>
          <cell r="J29">
            <v>0</v>
          </cell>
          <cell r="K29">
            <v>0</v>
          </cell>
          <cell r="L29">
            <v>32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0.63</v>
          </cell>
          <cell r="S29">
            <v>0</v>
          </cell>
          <cell r="T29">
            <v>0.63</v>
          </cell>
          <cell r="U29">
            <v>0</v>
          </cell>
          <cell r="V29">
            <v>0</v>
          </cell>
          <cell r="W29">
            <v>1.26</v>
          </cell>
          <cell r="X29">
            <v>11606.4</v>
          </cell>
          <cell r="Y29">
            <v>3238.2</v>
          </cell>
          <cell r="Z29">
            <v>0</v>
          </cell>
          <cell r="AA29">
            <v>0</v>
          </cell>
          <cell r="AB29">
            <v>14844.599999999999</v>
          </cell>
          <cell r="AC29" t="str">
            <v>ELCD</v>
          </cell>
        </row>
        <row r="30">
          <cell r="B30" t="str">
            <v>0000044751</v>
          </cell>
          <cell r="C30" t="str">
            <v>Final</v>
          </cell>
          <cell r="D30" t="str">
            <v>NP</v>
          </cell>
          <cell r="E30">
            <v>0</v>
          </cell>
          <cell r="F30">
            <v>40634</v>
          </cell>
          <cell r="G30" t="str">
            <v>Sherry Parsley &amp; Steve Sicurella</v>
          </cell>
          <cell r="H30" t="str">
            <v>191 York  Blvd Hamilton ON  L8R 1Y6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4.55</v>
          </cell>
          <cell r="S30">
            <v>0</v>
          </cell>
          <cell r="T30">
            <v>1</v>
          </cell>
          <cell r="U30">
            <v>0</v>
          </cell>
          <cell r="V30">
            <v>2</v>
          </cell>
          <cell r="W30">
            <v>7.55</v>
          </cell>
          <cell r="X30">
            <v>0</v>
          </cell>
          <cell r="Y30">
            <v>19116.599999999999</v>
          </cell>
          <cell r="Z30">
            <v>0</v>
          </cell>
          <cell r="AA30">
            <v>0</v>
          </cell>
          <cell r="AB30">
            <v>19116.599999999999</v>
          </cell>
          <cell r="AC30" t="str">
            <v>ELCD</v>
          </cell>
        </row>
        <row r="31">
          <cell r="B31" t="str">
            <v>0000007095</v>
          </cell>
          <cell r="C31" t="str">
            <v>Final</v>
          </cell>
          <cell r="D31" t="str">
            <v>NP</v>
          </cell>
          <cell r="E31">
            <v>1</v>
          </cell>
          <cell r="F31">
            <v>40591</v>
          </cell>
          <cell r="G31" t="str">
            <v>Eileen Hunter-Cook</v>
          </cell>
          <cell r="H31" t="str">
            <v>37 King St W, Stoney Creek, ON L8G 1H7</v>
          </cell>
          <cell r="I31">
            <v>10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2.72</v>
          </cell>
          <cell r="S31">
            <v>0</v>
          </cell>
          <cell r="T31">
            <v>0.83</v>
          </cell>
          <cell r="U31">
            <v>0</v>
          </cell>
          <cell r="V31">
            <v>0</v>
          </cell>
          <cell r="W31">
            <v>3.55</v>
          </cell>
          <cell r="X31">
            <v>11606.4</v>
          </cell>
          <cell r="Y31">
            <v>9123.5</v>
          </cell>
          <cell r="Z31">
            <v>0</v>
          </cell>
          <cell r="AA31">
            <v>0</v>
          </cell>
          <cell r="AB31">
            <v>20729.900000000001</v>
          </cell>
          <cell r="AC31" t="str">
            <v>ELCD</v>
          </cell>
        </row>
        <row r="32">
          <cell r="B32" t="str">
            <v>0000053771</v>
          </cell>
          <cell r="C32" t="str">
            <v>HOLD</v>
          </cell>
          <cell r="D32" t="str">
            <v>CL</v>
          </cell>
          <cell r="F32">
            <v>40591</v>
          </cell>
          <cell r="G32" t="str">
            <v>Tanya Gnossen</v>
          </cell>
          <cell r="H32" t="str">
            <v>20 Stanley Ave, Hamilton, ON L8P 2L1</v>
          </cell>
          <cell r="I32">
            <v>12</v>
          </cell>
          <cell r="J32">
            <v>0</v>
          </cell>
          <cell r="K32">
            <v>5</v>
          </cell>
          <cell r="L32">
            <v>12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1.75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2.75</v>
          </cell>
          <cell r="X32">
            <v>17409.599999999999</v>
          </cell>
          <cell r="Y32">
            <v>7067.5</v>
          </cell>
          <cell r="Z32">
            <v>0</v>
          </cell>
          <cell r="AA32">
            <v>0</v>
          </cell>
          <cell r="AB32">
            <v>24477.1</v>
          </cell>
          <cell r="AC32" t="str">
            <v>PRESSURE</v>
          </cell>
        </row>
        <row r="33">
          <cell r="B33" t="str">
            <v>0000062723</v>
          </cell>
          <cell r="C33" t="str">
            <v>Final</v>
          </cell>
          <cell r="D33" t="str">
            <v>NP</v>
          </cell>
          <cell r="E33">
            <v>1</v>
          </cell>
          <cell r="F33">
            <v>40591</v>
          </cell>
          <cell r="G33" t="str">
            <v>Monique Lavallee</v>
          </cell>
          <cell r="H33" t="str">
            <v>1869 Main St E, Hamilton ON L8H 1G2</v>
          </cell>
          <cell r="I33">
            <v>12</v>
          </cell>
          <cell r="J33">
            <v>0</v>
          </cell>
          <cell r="K33">
            <v>0</v>
          </cell>
          <cell r="L33">
            <v>24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1.75</v>
          </cell>
          <cell r="S33">
            <v>0</v>
          </cell>
          <cell r="T33">
            <v>1.1299999999999999</v>
          </cell>
          <cell r="U33">
            <v>0</v>
          </cell>
          <cell r="V33">
            <v>0.76</v>
          </cell>
          <cell r="W33">
            <v>3.64</v>
          </cell>
          <cell r="X33">
            <v>20891.52</v>
          </cell>
          <cell r="Y33">
            <v>9354.7999999999993</v>
          </cell>
          <cell r="Z33">
            <v>0</v>
          </cell>
          <cell r="AA33">
            <v>0</v>
          </cell>
          <cell r="AB33">
            <v>30246.32</v>
          </cell>
          <cell r="AC33" t="str">
            <v>ELCC</v>
          </cell>
        </row>
        <row r="34">
          <cell r="B34" t="str">
            <v>0000001249</v>
          </cell>
          <cell r="C34" t="str">
            <v>HOLD</v>
          </cell>
          <cell r="D34" t="str">
            <v>CL</v>
          </cell>
          <cell r="F34">
            <v>40591</v>
          </cell>
          <cell r="G34" t="str">
            <v>Charlie Firth</v>
          </cell>
          <cell r="H34" t="str">
            <v>331 Strathearne Ave, Hamitlon ON L8H 5K9</v>
          </cell>
          <cell r="I34">
            <v>12</v>
          </cell>
          <cell r="J34">
            <v>0</v>
          </cell>
          <cell r="K34">
            <v>5</v>
          </cell>
          <cell r="L34">
            <v>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0</v>
          </cell>
          <cell r="T34">
            <v>1</v>
          </cell>
          <cell r="U34">
            <v>0</v>
          </cell>
          <cell r="V34">
            <v>0.75</v>
          </cell>
          <cell r="W34">
            <v>3.75</v>
          </cell>
          <cell r="X34">
            <v>20891.52</v>
          </cell>
          <cell r="Y34">
            <v>9637.5</v>
          </cell>
          <cell r="Z34">
            <v>0</v>
          </cell>
          <cell r="AA34">
            <v>0</v>
          </cell>
          <cell r="AB34">
            <v>30529.02</v>
          </cell>
          <cell r="AC34" t="str">
            <v>PRESSURE</v>
          </cell>
        </row>
        <row r="35">
          <cell r="B35" t="str">
            <v>0000005933</v>
          </cell>
          <cell r="C35" t="str">
            <v>Final</v>
          </cell>
          <cell r="D35" t="str">
            <v>CL</v>
          </cell>
          <cell r="E35">
            <v>1</v>
          </cell>
          <cell r="F35">
            <v>40589</v>
          </cell>
          <cell r="G35" t="str">
            <v>Tom Stevenson</v>
          </cell>
          <cell r="H35" t="str">
            <v>998 Upper Sherman Ave, Hamilton, ON L8V 4Y9</v>
          </cell>
          <cell r="I35">
            <v>12</v>
          </cell>
          <cell r="J35">
            <v>0</v>
          </cell>
          <cell r="K35">
            <v>0</v>
          </cell>
          <cell r="L35">
            <v>24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4</v>
          </cell>
          <cell r="X35">
            <v>20891.52</v>
          </cell>
          <cell r="Y35">
            <v>10280</v>
          </cell>
          <cell r="Z35">
            <v>0</v>
          </cell>
          <cell r="AA35">
            <v>0</v>
          </cell>
          <cell r="AB35">
            <v>31171.52</v>
          </cell>
          <cell r="AC35" t="str">
            <v>DNA</v>
          </cell>
        </row>
        <row r="36">
          <cell r="B36" t="str">
            <v>0000005764</v>
          </cell>
          <cell r="C36" t="str">
            <v>Final</v>
          </cell>
          <cell r="D36" t="str">
            <v>NP</v>
          </cell>
          <cell r="E36">
            <v>1</v>
          </cell>
          <cell r="F36">
            <v>40632</v>
          </cell>
          <cell r="G36" t="str">
            <v>Daljit Garry</v>
          </cell>
          <cell r="H36" t="str">
            <v>195 Ferguson Ave, Hamilton, ON L8J 8J1</v>
          </cell>
          <cell r="I36">
            <v>12</v>
          </cell>
          <cell r="J36">
            <v>0</v>
          </cell>
          <cell r="K36">
            <v>0</v>
          </cell>
          <cell r="L36">
            <v>22</v>
          </cell>
          <cell r="M36">
            <v>0</v>
          </cell>
          <cell r="N36">
            <v>0</v>
          </cell>
          <cell r="O36">
            <v>0</v>
          </cell>
          <cell r="P36">
            <v>16</v>
          </cell>
          <cell r="Q36">
            <v>45</v>
          </cell>
          <cell r="R36">
            <v>2.5</v>
          </cell>
          <cell r="S36">
            <v>0.76</v>
          </cell>
          <cell r="T36">
            <v>1.59</v>
          </cell>
          <cell r="U36">
            <v>0</v>
          </cell>
          <cell r="V36">
            <v>0.13</v>
          </cell>
          <cell r="W36">
            <v>4.9800000000000004</v>
          </cell>
          <cell r="X36">
            <v>24180</v>
          </cell>
          <cell r="Y36">
            <v>12798.6</v>
          </cell>
          <cell r="Z36">
            <v>0</v>
          </cell>
          <cell r="AA36">
            <v>0</v>
          </cell>
          <cell r="AB36">
            <v>36978.6</v>
          </cell>
          <cell r="AC36" t="str">
            <v>DNA</v>
          </cell>
        </row>
        <row r="37">
          <cell r="B37" t="str">
            <v>0000069834</v>
          </cell>
          <cell r="C37" t="str">
            <v>Final</v>
          </cell>
          <cell r="D37" t="str">
            <v>CL</v>
          </cell>
          <cell r="E37">
            <v>1</v>
          </cell>
          <cell r="F37">
            <v>40589</v>
          </cell>
          <cell r="G37" t="str">
            <v>Lorraine Bailey</v>
          </cell>
          <cell r="H37" t="str">
            <v>162 Delaware Ave, Hamilton ON L8M 1V6</v>
          </cell>
          <cell r="I37">
            <v>12</v>
          </cell>
          <cell r="J37">
            <v>0</v>
          </cell>
          <cell r="K37">
            <v>10</v>
          </cell>
          <cell r="L37">
            <v>14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</v>
          </cell>
          <cell r="S37">
            <v>0</v>
          </cell>
          <cell r="T37">
            <v>0</v>
          </cell>
          <cell r="U37">
            <v>0</v>
          </cell>
          <cell r="V37">
            <v>0.75</v>
          </cell>
          <cell r="W37">
            <v>4.75</v>
          </cell>
          <cell r="X37">
            <v>26114.400000000001</v>
          </cell>
          <cell r="Y37">
            <v>12207.5</v>
          </cell>
          <cell r="Z37">
            <v>0</v>
          </cell>
          <cell r="AA37">
            <v>0</v>
          </cell>
          <cell r="AB37">
            <v>38321.9</v>
          </cell>
          <cell r="AC37" t="str">
            <v>DNA</v>
          </cell>
        </row>
        <row r="38">
          <cell r="B38" t="str">
            <v>0000010875</v>
          </cell>
          <cell r="C38" t="str">
            <v>Final</v>
          </cell>
          <cell r="D38" t="str">
            <v>NP</v>
          </cell>
          <cell r="E38">
            <v>1</v>
          </cell>
          <cell r="F38">
            <v>40590</v>
          </cell>
          <cell r="G38" t="str">
            <v>Marge Alkema</v>
          </cell>
          <cell r="H38" t="str">
            <v>777 Garner Rd E, Ancaster ON L9K 1J4</v>
          </cell>
          <cell r="I38">
            <v>12</v>
          </cell>
          <cell r="J38">
            <v>6</v>
          </cell>
          <cell r="K38">
            <v>0</v>
          </cell>
          <cell r="L38">
            <v>12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5.01</v>
          </cell>
          <cell r="S38">
            <v>0</v>
          </cell>
          <cell r="T38">
            <v>0.75</v>
          </cell>
          <cell r="U38">
            <v>0</v>
          </cell>
          <cell r="V38">
            <v>1</v>
          </cell>
          <cell r="W38">
            <v>6.76</v>
          </cell>
          <cell r="X38">
            <v>22980.67</v>
          </cell>
          <cell r="Y38">
            <v>17373.2</v>
          </cell>
          <cell r="Z38">
            <v>0</v>
          </cell>
          <cell r="AA38">
            <v>0</v>
          </cell>
          <cell r="AB38">
            <v>40353.869999999995</v>
          </cell>
          <cell r="AC38" t="str">
            <v>DNA</v>
          </cell>
        </row>
        <row r="39">
          <cell r="B39" t="str">
            <v>0000004019</v>
          </cell>
          <cell r="C39" t="str">
            <v>Final</v>
          </cell>
          <cell r="D39" t="str">
            <v>CL</v>
          </cell>
          <cell r="E39">
            <v>1</v>
          </cell>
          <cell r="F39">
            <v>40590</v>
          </cell>
          <cell r="G39" t="str">
            <v>Teresa Kwasniewski</v>
          </cell>
          <cell r="H39" t="str">
            <v>1279 Upper Gage Ave, Hamilton, ON L8W 1E5</v>
          </cell>
          <cell r="I39">
            <v>12</v>
          </cell>
          <cell r="J39">
            <v>0</v>
          </cell>
          <cell r="K39">
            <v>10</v>
          </cell>
          <cell r="L39">
            <v>16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3.75</v>
          </cell>
          <cell r="S39">
            <v>0</v>
          </cell>
          <cell r="T39">
            <v>0.5</v>
          </cell>
          <cell r="U39">
            <v>0</v>
          </cell>
          <cell r="V39">
            <v>1</v>
          </cell>
          <cell r="W39">
            <v>5.25</v>
          </cell>
          <cell r="X39">
            <v>27855.360000000001</v>
          </cell>
          <cell r="Y39">
            <v>13492.5</v>
          </cell>
          <cell r="Z39">
            <v>0</v>
          </cell>
          <cell r="AA39">
            <v>0</v>
          </cell>
          <cell r="AB39">
            <v>41347.86</v>
          </cell>
          <cell r="AC39" t="str">
            <v>DNA</v>
          </cell>
        </row>
        <row r="40">
          <cell r="B40" t="str">
            <v>0000026042</v>
          </cell>
          <cell r="C40" t="str">
            <v>Final</v>
          </cell>
          <cell r="D40" t="str">
            <v>CL</v>
          </cell>
          <cell r="E40">
            <v>1</v>
          </cell>
          <cell r="F40">
            <v>40589</v>
          </cell>
          <cell r="G40" t="str">
            <v>Lillian Wen Li</v>
          </cell>
          <cell r="H40" t="str">
            <v>198 Fennell Ave E, Hamilton ON L9A 1S7</v>
          </cell>
          <cell r="I40">
            <v>12</v>
          </cell>
          <cell r="J40">
            <v>0</v>
          </cell>
          <cell r="K40">
            <v>10</v>
          </cell>
          <cell r="L40">
            <v>15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4.75</v>
          </cell>
          <cell r="S40">
            <v>0</v>
          </cell>
          <cell r="T40">
            <v>1</v>
          </cell>
          <cell r="U40">
            <v>0</v>
          </cell>
          <cell r="V40">
            <v>0.75</v>
          </cell>
          <cell r="W40">
            <v>6.5</v>
          </cell>
          <cell r="X40">
            <v>26984.880000000001</v>
          </cell>
          <cell r="Y40">
            <v>16705</v>
          </cell>
          <cell r="Z40">
            <v>0</v>
          </cell>
          <cell r="AA40">
            <v>0</v>
          </cell>
          <cell r="AB40">
            <v>43689.880000000005</v>
          </cell>
          <cell r="AC40" t="str">
            <v>DNA</v>
          </cell>
        </row>
        <row r="41">
          <cell r="B41" t="str">
            <v>0000053877</v>
          </cell>
          <cell r="C41" t="str">
            <v>Final</v>
          </cell>
          <cell r="D41" t="str">
            <v>CL</v>
          </cell>
          <cell r="E41">
            <v>1</v>
          </cell>
          <cell r="F41">
            <v>40590</v>
          </cell>
          <cell r="G41" t="str">
            <v>Laurie Benning</v>
          </cell>
          <cell r="H41" t="str">
            <v>430 West Fifth  St, Hamilton ON L9C 3P6</v>
          </cell>
          <cell r="I41">
            <v>12</v>
          </cell>
          <cell r="J41">
            <v>0</v>
          </cell>
          <cell r="K41">
            <v>10</v>
          </cell>
          <cell r="L41">
            <v>18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6.5</v>
          </cell>
          <cell r="S41">
            <v>0</v>
          </cell>
          <cell r="T41">
            <v>1.5</v>
          </cell>
          <cell r="U41">
            <v>0</v>
          </cell>
          <cell r="V41">
            <v>1.25</v>
          </cell>
          <cell r="W41">
            <v>9.25</v>
          </cell>
          <cell r="X41">
            <v>29596.32</v>
          </cell>
          <cell r="Y41">
            <v>23772.5</v>
          </cell>
          <cell r="Z41">
            <v>0</v>
          </cell>
          <cell r="AA41">
            <v>0</v>
          </cell>
          <cell r="AB41">
            <v>53368.82</v>
          </cell>
          <cell r="AC41" t="str">
            <v>DNA</v>
          </cell>
        </row>
        <row r="42">
          <cell r="B42" t="str">
            <v>0000074859</v>
          </cell>
          <cell r="C42" t="str">
            <v>Final</v>
          </cell>
          <cell r="D42" t="str">
            <v>CL</v>
          </cell>
          <cell r="E42">
            <v>1</v>
          </cell>
          <cell r="F42">
            <v>40589</v>
          </cell>
          <cell r="G42" t="str">
            <v>Angela Sarnelli</v>
          </cell>
          <cell r="H42" t="str">
            <v>2605 Hwy 56, Binbrook, ON L0R 1C0</v>
          </cell>
          <cell r="I42">
            <v>12</v>
          </cell>
          <cell r="J42">
            <v>0</v>
          </cell>
          <cell r="K42">
            <v>10</v>
          </cell>
          <cell r="L42">
            <v>32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5.75</v>
          </cell>
          <cell r="S42">
            <v>0</v>
          </cell>
          <cell r="T42">
            <v>1</v>
          </cell>
          <cell r="U42">
            <v>0</v>
          </cell>
          <cell r="V42">
            <v>0.25</v>
          </cell>
          <cell r="W42">
            <v>7</v>
          </cell>
          <cell r="X42">
            <v>41783.040000000001</v>
          </cell>
          <cell r="Y42">
            <v>17990</v>
          </cell>
          <cell r="Z42">
            <v>0</v>
          </cell>
          <cell r="AA42">
            <v>0</v>
          </cell>
          <cell r="AB42">
            <v>59773.04</v>
          </cell>
          <cell r="AC42" t="str">
            <v>DNA</v>
          </cell>
        </row>
        <row r="43">
          <cell r="B43" t="str">
            <v>0000002727</v>
          </cell>
          <cell r="C43" t="str">
            <v>Final</v>
          </cell>
          <cell r="D43" t="str">
            <v>NP</v>
          </cell>
          <cell r="E43">
            <v>1</v>
          </cell>
          <cell r="F43">
            <v>40589</v>
          </cell>
          <cell r="G43" t="str">
            <v>Karen McMaster</v>
          </cell>
          <cell r="H43" t="str">
            <v>10 George St, Hamilton ON L8P 1C8</v>
          </cell>
          <cell r="I43">
            <v>12</v>
          </cell>
          <cell r="J43">
            <v>0</v>
          </cell>
          <cell r="K43">
            <v>10</v>
          </cell>
          <cell r="L43">
            <v>32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6</v>
          </cell>
          <cell r="S43">
            <v>0</v>
          </cell>
          <cell r="T43">
            <v>1</v>
          </cell>
          <cell r="U43">
            <v>0</v>
          </cell>
          <cell r="V43">
            <v>1</v>
          </cell>
          <cell r="W43">
            <v>8</v>
          </cell>
          <cell r="X43">
            <v>41783.040000000001</v>
          </cell>
          <cell r="Y43">
            <v>20560</v>
          </cell>
          <cell r="Z43">
            <v>0</v>
          </cell>
          <cell r="AA43">
            <v>0</v>
          </cell>
          <cell r="AB43">
            <v>62343.040000000001</v>
          </cell>
          <cell r="AC43" t="str">
            <v>ELCD</v>
          </cell>
        </row>
        <row r="44">
          <cell r="B44" t="str">
            <v>0000002470</v>
          </cell>
          <cell r="C44" t="str">
            <v>Final</v>
          </cell>
          <cell r="D44" t="str">
            <v>NP</v>
          </cell>
          <cell r="E44">
            <v>1</v>
          </cell>
          <cell r="F44">
            <v>40589</v>
          </cell>
          <cell r="G44" t="str">
            <v>Rev Donald Ralph</v>
          </cell>
          <cell r="H44" t="str">
            <v>PO Box 3203 Stn C, Hamilton ON L8H 7K6</v>
          </cell>
          <cell r="I44">
            <v>12</v>
          </cell>
          <cell r="J44">
            <v>0</v>
          </cell>
          <cell r="K44">
            <v>10</v>
          </cell>
          <cell r="L44">
            <v>32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6</v>
          </cell>
          <cell r="S44">
            <v>0</v>
          </cell>
          <cell r="T44">
            <v>1</v>
          </cell>
          <cell r="U44">
            <v>0</v>
          </cell>
          <cell r="V44">
            <v>1.75</v>
          </cell>
          <cell r="W44">
            <v>8.75</v>
          </cell>
          <cell r="X44">
            <v>41783.040000000001</v>
          </cell>
          <cell r="Y44">
            <v>22487.5</v>
          </cell>
          <cell r="Z44">
            <v>0</v>
          </cell>
          <cell r="AA44">
            <v>0</v>
          </cell>
          <cell r="AB44">
            <v>64270.54</v>
          </cell>
          <cell r="AC44" t="str">
            <v>ELCD</v>
          </cell>
        </row>
        <row r="45">
          <cell r="B45" t="str">
            <v>0000003427</v>
          </cell>
          <cell r="C45" t="str">
            <v>Final</v>
          </cell>
          <cell r="D45" t="str">
            <v>NP</v>
          </cell>
          <cell r="E45">
            <v>1</v>
          </cell>
          <cell r="F45">
            <v>40589</v>
          </cell>
          <cell r="G45" t="str">
            <v>Julie Oke</v>
          </cell>
          <cell r="H45" t="str">
            <v>400 Cumberland Ave, Hamilton ON L8M 2A2</v>
          </cell>
          <cell r="I45">
            <v>12</v>
          </cell>
          <cell r="J45">
            <v>0</v>
          </cell>
          <cell r="K45">
            <v>10</v>
          </cell>
          <cell r="L45">
            <v>24</v>
          </cell>
          <cell r="M45">
            <v>0</v>
          </cell>
          <cell r="N45">
            <v>0</v>
          </cell>
          <cell r="O45">
            <v>0</v>
          </cell>
          <cell r="P45">
            <v>40</v>
          </cell>
          <cell r="Q45">
            <v>40</v>
          </cell>
          <cell r="R45">
            <v>5</v>
          </cell>
          <cell r="S45">
            <v>0.5</v>
          </cell>
          <cell r="T45">
            <v>1</v>
          </cell>
          <cell r="U45">
            <v>0</v>
          </cell>
          <cell r="V45">
            <v>0.75</v>
          </cell>
          <cell r="W45">
            <v>7.25</v>
          </cell>
          <cell r="X45">
            <v>46425.599999999999</v>
          </cell>
          <cell r="Y45">
            <v>18632.5</v>
          </cell>
          <cell r="Z45">
            <v>0</v>
          </cell>
          <cell r="AA45">
            <v>0</v>
          </cell>
          <cell r="AB45">
            <v>65058.1</v>
          </cell>
          <cell r="AC45" t="str">
            <v>ELCD</v>
          </cell>
        </row>
        <row r="46">
          <cell r="B46" t="str">
            <v>0000003856</v>
          </cell>
          <cell r="C46" t="str">
            <v>Final</v>
          </cell>
          <cell r="D46" t="str">
            <v>NP</v>
          </cell>
          <cell r="E46">
            <v>1</v>
          </cell>
          <cell r="F46">
            <v>40589</v>
          </cell>
          <cell r="G46" t="str">
            <v>Debbie Thomson</v>
          </cell>
          <cell r="H46" t="str">
            <v>1145 King St W, Hamilton ON L8S 1L9</v>
          </cell>
          <cell r="I46">
            <v>12</v>
          </cell>
          <cell r="J46">
            <v>0</v>
          </cell>
          <cell r="K46">
            <v>10</v>
          </cell>
          <cell r="L46">
            <v>16</v>
          </cell>
          <cell r="M46">
            <v>20</v>
          </cell>
          <cell r="N46">
            <v>0</v>
          </cell>
          <cell r="O46">
            <v>0</v>
          </cell>
          <cell r="P46">
            <v>10</v>
          </cell>
          <cell r="Q46">
            <v>0</v>
          </cell>
          <cell r="R46">
            <v>5.84</v>
          </cell>
          <cell r="S46">
            <v>0.16</v>
          </cell>
          <cell r="T46">
            <v>1</v>
          </cell>
          <cell r="U46">
            <v>0</v>
          </cell>
          <cell r="V46">
            <v>2.14</v>
          </cell>
          <cell r="W46">
            <v>9.14</v>
          </cell>
          <cell r="X46">
            <v>42556.800000000003</v>
          </cell>
          <cell r="Y46">
            <v>23489.8</v>
          </cell>
          <cell r="Z46">
            <v>0</v>
          </cell>
          <cell r="AA46">
            <v>0</v>
          </cell>
          <cell r="AB46">
            <v>66046.600000000006</v>
          </cell>
          <cell r="AC46" t="str">
            <v>ELCD</v>
          </cell>
        </row>
        <row r="47">
          <cell r="B47" t="str">
            <v>0000005780</v>
          </cell>
          <cell r="C47" t="str">
            <v>Final</v>
          </cell>
          <cell r="D47" t="str">
            <v>CL</v>
          </cell>
          <cell r="E47">
            <v>1</v>
          </cell>
          <cell r="F47">
            <v>40589</v>
          </cell>
          <cell r="G47" t="str">
            <v>Laura Martindale</v>
          </cell>
          <cell r="H47" t="str">
            <v>689 West 5th Ave, Hamilton, ON L9C 3R3</v>
          </cell>
          <cell r="I47">
            <v>12</v>
          </cell>
          <cell r="J47">
            <v>0</v>
          </cell>
          <cell r="K47">
            <v>10</v>
          </cell>
          <cell r="L47">
            <v>32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6.66</v>
          </cell>
          <cell r="S47">
            <v>0</v>
          </cell>
          <cell r="T47">
            <v>1</v>
          </cell>
          <cell r="U47">
            <v>0</v>
          </cell>
          <cell r="V47">
            <v>2.25</v>
          </cell>
          <cell r="W47">
            <v>9.91</v>
          </cell>
          <cell r="X47">
            <v>41783.040000000001</v>
          </cell>
          <cell r="Y47">
            <v>25468.7</v>
          </cell>
          <cell r="Z47">
            <v>0</v>
          </cell>
          <cell r="AA47">
            <v>0</v>
          </cell>
          <cell r="AB47">
            <v>67251.740000000005</v>
          </cell>
          <cell r="AC47" t="str">
            <v>DNA</v>
          </cell>
        </row>
        <row r="48">
          <cell r="B48" t="str">
            <v>0000076745</v>
          </cell>
          <cell r="C48" t="str">
            <v>Final</v>
          </cell>
          <cell r="D48" t="str">
            <v>NP</v>
          </cell>
          <cell r="E48">
            <v>1</v>
          </cell>
          <cell r="F48">
            <v>40591</v>
          </cell>
          <cell r="G48" t="str">
            <v>Heather Ross-Baxter</v>
          </cell>
          <cell r="H48" t="str">
            <v>75 Concerto Court, Ancaster, ON L9G 4V6</v>
          </cell>
          <cell r="I48">
            <v>12</v>
          </cell>
          <cell r="J48">
            <v>0</v>
          </cell>
          <cell r="K48">
            <v>0</v>
          </cell>
          <cell r="L48">
            <v>36</v>
          </cell>
          <cell r="M48">
            <v>0</v>
          </cell>
          <cell r="N48">
            <v>0</v>
          </cell>
          <cell r="O48">
            <v>0</v>
          </cell>
          <cell r="P48">
            <v>60</v>
          </cell>
          <cell r="Q48">
            <v>0</v>
          </cell>
          <cell r="R48">
            <v>4</v>
          </cell>
          <cell r="S48">
            <v>3</v>
          </cell>
          <cell r="T48">
            <v>1</v>
          </cell>
          <cell r="U48">
            <v>0</v>
          </cell>
          <cell r="V48">
            <v>1</v>
          </cell>
          <cell r="W48">
            <v>9</v>
          </cell>
          <cell r="X48">
            <v>45264.959999999999</v>
          </cell>
          <cell r="Y48">
            <v>23130</v>
          </cell>
          <cell r="Z48">
            <v>0</v>
          </cell>
          <cell r="AA48">
            <v>0</v>
          </cell>
          <cell r="AB48">
            <v>68394.959999999992</v>
          </cell>
          <cell r="AC48" t="str">
            <v>ELCD</v>
          </cell>
        </row>
        <row r="49">
          <cell r="B49" t="str">
            <v>0000005338</v>
          </cell>
          <cell r="C49" t="str">
            <v>Final</v>
          </cell>
          <cell r="D49" t="str">
            <v>CL</v>
          </cell>
          <cell r="E49">
            <v>1</v>
          </cell>
          <cell r="F49">
            <v>40589</v>
          </cell>
          <cell r="G49" t="str">
            <v>Kathy Campanaro</v>
          </cell>
          <cell r="H49" t="str">
            <v>440 Hwy # 8, Stoney Creek, ON L8G 1E4</v>
          </cell>
          <cell r="I49">
            <v>12</v>
          </cell>
          <cell r="J49">
            <v>0</v>
          </cell>
          <cell r="K49">
            <v>15</v>
          </cell>
          <cell r="L49">
            <v>32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6</v>
          </cell>
          <cell r="S49">
            <v>0</v>
          </cell>
          <cell r="T49">
            <v>1</v>
          </cell>
          <cell r="U49">
            <v>0</v>
          </cell>
          <cell r="V49">
            <v>1.75</v>
          </cell>
          <cell r="W49">
            <v>8.75</v>
          </cell>
          <cell r="X49">
            <v>48746.879999999997</v>
          </cell>
          <cell r="Y49">
            <v>22487.5</v>
          </cell>
          <cell r="Z49">
            <v>0</v>
          </cell>
          <cell r="AA49">
            <v>0</v>
          </cell>
          <cell r="AB49">
            <v>71234.38</v>
          </cell>
          <cell r="AC49" t="str">
            <v>DNA</v>
          </cell>
        </row>
        <row r="50">
          <cell r="B50" t="str">
            <v>0000036066</v>
          </cell>
          <cell r="C50" t="str">
            <v>Final</v>
          </cell>
          <cell r="D50" t="str">
            <v>CL</v>
          </cell>
          <cell r="E50">
            <v>1</v>
          </cell>
          <cell r="F50">
            <v>40590</v>
          </cell>
          <cell r="G50" t="str">
            <v>Tony Evans</v>
          </cell>
          <cell r="H50" t="str">
            <v>14 Kemp Drive, Dundas, ON L9H 2A7</v>
          </cell>
          <cell r="I50">
            <v>10</v>
          </cell>
          <cell r="J50">
            <v>0</v>
          </cell>
          <cell r="K50">
            <v>0</v>
          </cell>
          <cell r="L50">
            <v>72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6.24</v>
          </cell>
          <cell r="S50">
            <v>0</v>
          </cell>
          <cell r="T50">
            <v>1</v>
          </cell>
          <cell r="U50">
            <v>0</v>
          </cell>
          <cell r="V50">
            <v>0.63</v>
          </cell>
          <cell r="W50">
            <v>7.87</v>
          </cell>
          <cell r="X50">
            <v>52228.800000000003</v>
          </cell>
          <cell r="Y50">
            <v>20225.900000000001</v>
          </cell>
          <cell r="Z50">
            <v>0</v>
          </cell>
          <cell r="AA50">
            <v>0</v>
          </cell>
          <cell r="AB50">
            <v>72454.700000000012</v>
          </cell>
          <cell r="AC50" t="str">
            <v>ELCD</v>
          </cell>
        </row>
        <row r="51">
          <cell r="B51" t="str">
            <v>0000006067</v>
          </cell>
          <cell r="C51" t="str">
            <v>Final</v>
          </cell>
          <cell r="D51" t="str">
            <v>NP</v>
          </cell>
          <cell r="E51">
            <v>1</v>
          </cell>
          <cell r="F51">
            <v>40631</v>
          </cell>
          <cell r="G51" t="str">
            <v>Yang Yang Du</v>
          </cell>
          <cell r="H51" t="str">
            <v>132 Dundas St E, Dundas, ON L9H 7K6</v>
          </cell>
          <cell r="I51">
            <v>12</v>
          </cell>
          <cell r="J51">
            <v>0</v>
          </cell>
          <cell r="K51">
            <v>10</v>
          </cell>
          <cell r="L51">
            <v>40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7</v>
          </cell>
          <cell r="S51">
            <v>0</v>
          </cell>
          <cell r="T51">
            <v>2</v>
          </cell>
          <cell r="U51">
            <v>0</v>
          </cell>
          <cell r="V51">
            <v>1</v>
          </cell>
          <cell r="W51">
            <v>10</v>
          </cell>
          <cell r="X51">
            <v>48746.879999999997</v>
          </cell>
          <cell r="Y51">
            <v>25700</v>
          </cell>
          <cell r="Z51">
            <v>0</v>
          </cell>
          <cell r="AA51">
            <v>0</v>
          </cell>
          <cell r="AB51">
            <v>74446.880000000005</v>
          </cell>
          <cell r="AC51" t="str">
            <v>ELCC</v>
          </cell>
        </row>
        <row r="52">
          <cell r="B52" t="str">
            <v>0000005248</v>
          </cell>
          <cell r="C52" t="str">
            <v>Final</v>
          </cell>
          <cell r="D52" t="str">
            <v>NP</v>
          </cell>
          <cell r="E52">
            <v>1</v>
          </cell>
          <cell r="F52">
            <v>40589</v>
          </cell>
          <cell r="G52" t="str">
            <v>Debbie Nunn/Cathy Pye</v>
          </cell>
          <cell r="H52" t="str">
            <v>705 Main St East, Hamilton ON L8M 1K8</v>
          </cell>
          <cell r="I52">
            <v>12</v>
          </cell>
          <cell r="J52">
            <v>0</v>
          </cell>
          <cell r="K52">
            <v>10</v>
          </cell>
          <cell r="L52">
            <v>40</v>
          </cell>
          <cell r="M52">
            <v>0</v>
          </cell>
          <cell r="N52">
            <v>0</v>
          </cell>
          <cell r="O52">
            <v>0</v>
          </cell>
          <cell r="P52">
            <v>14</v>
          </cell>
          <cell r="Q52">
            <v>14</v>
          </cell>
          <cell r="R52">
            <v>7</v>
          </cell>
          <cell r="S52">
            <v>0.34</v>
          </cell>
          <cell r="T52">
            <v>2</v>
          </cell>
          <cell r="U52">
            <v>0</v>
          </cell>
          <cell r="V52">
            <v>1.5</v>
          </cell>
          <cell r="W52">
            <v>10.84</v>
          </cell>
          <cell r="X52">
            <v>51590.45</v>
          </cell>
          <cell r="Y52">
            <v>27858.799999999999</v>
          </cell>
          <cell r="Z52">
            <v>0</v>
          </cell>
          <cell r="AA52">
            <v>0</v>
          </cell>
          <cell r="AB52">
            <v>79449.25</v>
          </cell>
          <cell r="AC52" t="str">
            <v>ELCD</v>
          </cell>
        </row>
        <row r="53">
          <cell r="B53" t="str">
            <v>0000002847</v>
          </cell>
          <cell r="C53" t="str">
            <v>Final</v>
          </cell>
          <cell r="D53" t="str">
            <v>NP</v>
          </cell>
          <cell r="E53">
            <v>2</v>
          </cell>
          <cell r="F53">
            <v>40554</v>
          </cell>
          <cell r="G53" t="str">
            <v>Karen Tabone</v>
          </cell>
          <cell r="H53" t="str">
            <v>360 Isaac Brock Dr, Stoney Creek ON L8J 2R2</v>
          </cell>
          <cell r="I53">
            <v>12</v>
          </cell>
          <cell r="J53">
            <v>0</v>
          </cell>
          <cell r="K53">
            <v>10</v>
          </cell>
          <cell r="L53">
            <v>32</v>
          </cell>
          <cell r="M53">
            <v>24</v>
          </cell>
          <cell r="N53">
            <v>0</v>
          </cell>
          <cell r="O53">
            <v>0</v>
          </cell>
          <cell r="P53">
            <v>37</v>
          </cell>
          <cell r="Q53">
            <v>37</v>
          </cell>
          <cell r="R53">
            <v>6.38</v>
          </cell>
          <cell r="S53">
            <v>1.0900000000000001</v>
          </cell>
          <cell r="T53">
            <v>1.92</v>
          </cell>
          <cell r="U53">
            <v>0</v>
          </cell>
          <cell r="V53">
            <v>1.25</v>
          </cell>
          <cell r="W53">
            <v>10.64</v>
          </cell>
          <cell r="X53">
            <v>52518.96</v>
          </cell>
          <cell r="Y53">
            <v>27344.799999999999</v>
          </cell>
          <cell r="Z53">
            <v>0</v>
          </cell>
          <cell r="AA53">
            <v>0</v>
          </cell>
          <cell r="AB53">
            <v>79863.759999999995</v>
          </cell>
          <cell r="AC53" t="str">
            <v>DNA</v>
          </cell>
        </row>
        <row r="54">
          <cell r="B54" t="str">
            <v>0000003481</v>
          </cell>
          <cell r="C54" t="str">
            <v>Final</v>
          </cell>
          <cell r="D54" t="str">
            <v>NP</v>
          </cell>
          <cell r="E54">
            <v>2</v>
          </cell>
          <cell r="F54">
            <v>40554</v>
          </cell>
          <cell r="G54" t="str">
            <v>Nancy Baverstock</v>
          </cell>
          <cell r="H54" t="str">
            <v>135 Bendamere Ave, Hamilton ON  L9C 1N4</v>
          </cell>
          <cell r="I54">
            <v>12</v>
          </cell>
          <cell r="J54">
            <v>0</v>
          </cell>
          <cell r="K54">
            <v>0</v>
          </cell>
          <cell r="L54">
            <v>40</v>
          </cell>
          <cell r="M54">
            <v>0</v>
          </cell>
          <cell r="N54">
            <v>0</v>
          </cell>
          <cell r="O54">
            <v>0</v>
          </cell>
          <cell r="P54">
            <v>45</v>
          </cell>
          <cell r="Q54">
            <v>45</v>
          </cell>
          <cell r="R54">
            <v>8.26</v>
          </cell>
          <cell r="S54">
            <v>1.79</v>
          </cell>
          <cell r="T54">
            <v>1.88</v>
          </cell>
          <cell r="U54">
            <v>0</v>
          </cell>
          <cell r="V54">
            <v>0.75</v>
          </cell>
          <cell r="W54">
            <v>12.68</v>
          </cell>
          <cell r="X54">
            <v>47876.4</v>
          </cell>
          <cell r="Y54">
            <v>32587.599999999999</v>
          </cell>
          <cell r="Z54">
            <v>0</v>
          </cell>
          <cell r="AA54">
            <v>0</v>
          </cell>
          <cell r="AB54">
            <v>80464</v>
          </cell>
          <cell r="AC54" t="str">
            <v>ELCD</v>
          </cell>
        </row>
        <row r="55">
          <cell r="B55" t="str">
            <v>0000069835</v>
          </cell>
          <cell r="C55" t="str">
            <v>Pressure</v>
          </cell>
          <cell r="D55" t="str">
            <v>NP</v>
          </cell>
          <cell r="F55">
            <v>40592</v>
          </cell>
          <cell r="G55" t="str">
            <v>Arlene Van Poppel</v>
          </cell>
          <cell r="H55" t="str">
            <v>1221 Wilson St E, Hamilton, ON L8S 4K6</v>
          </cell>
          <cell r="I55">
            <v>12</v>
          </cell>
          <cell r="J55">
            <v>0</v>
          </cell>
          <cell r="K55">
            <v>15</v>
          </cell>
          <cell r="L55">
            <v>32</v>
          </cell>
          <cell r="M55">
            <v>8</v>
          </cell>
          <cell r="N55">
            <v>0</v>
          </cell>
          <cell r="O55">
            <v>0</v>
          </cell>
          <cell r="P55">
            <v>0</v>
          </cell>
          <cell r="Q55">
            <v>20</v>
          </cell>
          <cell r="R55">
            <v>6.25</v>
          </cell>
          <cell r="S55">
            <v>0.34</v>
          </cell>
          <cell r="T55">
            <v>1</v>
          </cell>
          <cell r="U55">
            <v>0</v>
          </cell>
          <cell r="V55">
            <v>2.75</v>
          </cell>
          <cell r="W55">
            <v>10.34</v>
          </cell>
          <cell r="X55">
            <v>55865.47</v>
          </cell>
          <cell r="Y55">
            <v>26573.8</v>
          </cell>
          <cell r="Z55">
            <v>0</v>
          </cell>
          <cell r="AA55">
            <v>0</v>
          </cell>
          <cell r="AB55">
            <v>82439.27</v>
          </cell>
          <cell r="AC55" t="str">
            <v>PRESSURE</v>
          </cell>
        </row>
        <row r="56">
          <cell r="B56" t="str">
            <v>0000007069</v>
          </cell>
          <cell r="C56" t="str">
            <v>Final</v>
          </cell>
          <cell r="D56" t="str">
            <v>NP</v>
          </cell>
          <cell r="E56">
            <v>1</v>
          </cell>
          <cell r="F56">
            <v>40591</v>
          </cell>
          <cell r="G56" t="str">
            <v>Celia Berlin</v>
          </cell>
          <cell r="H56" t="str">
            <v>215 Cline Ave N, Hamilton, ON L8S 4A1</v>
          </cell>
          <cell r="I56">
            <v>12</v>
          </cell>
          <cell r="J56">
            <v>0</v>
          </cell>
          <cell r="K56">
            <v>12</v>
          </cell>
          <cell r="L56">
            <v>34</v>
          </cell>
          <cell r="M56">
            <v>0</v>
          </cell>
          <cell r="N56">
            <v>22</v>
          </cell>
          <cell r="O56">
            <v>0</v>
          </cell>
          <cell r="P56">
            <v>15</v>
          </cell>
          <cell r="Q56">
            <v>0</v>
          </cell>
          <cell r="R56">
            <v>8.5</v>
          </cell>
          <cell r="S56">
            <v>0.5</v>
          </cell>
          <cell r="T56">
            <v>1.75</v>
          </cell>
          <cell r="U56">
            <v>0</v>
          </cell>
          <cell r="V56">
            <v>0.63</v>
          </cell>
          <cell r="W56">
            <v>11.38</v>
          </cell>
          <cell r="X56">
            <v>54143.86</v>
          </cell>
          <cell r="Y56">
            <v>29246.6</v>
          </cell>
          <cell r="Z56">
            <v>0</v>
          </cell>
          <cell r="AA56">
            <v>0</v>
          </cell>
          <cell r="AB56">
            <v>83390.459999999992</v>
          </cell>
          <cell r="AC56" t="str">
            <v>DNA</v>
          </cell>
        </row>
        <row r="57">
          <cell r="B57" t="str">
            <v>Journal</v>
          </cell>
          <cell r="C57" t="str">
            <v>Final</v>
          </cell>
          <cell r="D57" t="str">
            <v>NP</v>
          </cell>
          <cell r="E57">
            <v>1</v>
          </cell>
          <cell r="F57">
            <v>40591</v>
          </cell>
          <cell r="G57" t="str">
            <v>Kathie VanVeen</v>
          </cell>
          <cell r="H57" t="str">
            <v>25 Mount Albion Rd, Hamilton ON L8K 5S4</v>
          </cell>
          <cell r="I57">
            <v>12</v>
          </cell>
          <cell r="J57">
            <v>0</v>
          </cell>
          <cell r="K57">
            <v>15</v>
          </cell>
          <cell r="L57">
            <v>59</v>
          </cell>
          <cell r="M57">
            <v>16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</v>
          </cell>
          <cell r="S57">
            <v>0</v>
          </cell>
          <cell r="T57">
            <v>1.5</v>
          </cell>
          <cell r="U57">
            <v>0</v>
          </cell>
          <cell r="V57">
            <v>4</v>
          </cell>
          <cell r="W57">
            <v>18.5</v>
          </cell>
          <cell r="X57">
            <v>83391.98</v>
          </cell>
          <cell r="Y57">
            <v>0</v>
          </cell>
          <cell r="Z57">
            <v>0</v>
          </cell>
          <cell r="AA57">
            <v>0</v>
          </cell>
          <cell r="AB57">
            <v>83391.98</v>
          </cell>
          <cell r="AC57" t="str">
            <v>ELCC</v>
          </cell>
        </row>
        <row r="58">
          <cell r="B58" t="str">
            <v>0000003609</v>
          </cell>
          <cell r="C58" t="str">
            <v>Final</v>
          </cell>
          <cell r="D58" t="str">
            <v>NP</v>
          </cell>
          <cell r="E58">
            <v>1</v>
          </cell>
          <cell r="F58">
            <v>40589</v>
          </cell>
          <cell r="G58" t="str">
            <v>Shirley McCoy</v>
          </cell>
          <cell r="H58" t="str">
            <v>120 Crosthwaite Ave N, Hamilton, ON L8H 4V5</v>
          </cell>
          <cell r="I58">
            <v>12</v>
          </cell>
          <cell r="J58">
            <v>0</v>
          </cell>
          <cell r="K58">
            <v>15</v>
          </cell>
          <cell r="L58">
            <v>48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</v>
          </cell>
          <cell r="S58">
            <v>0</v>
          </cell>
          <cell r="T58">
            <v>1</v>
          </cell>
          <cell r="U58">
            <v>0</v>
          </cell>
          <cell r="V58">
            <v>0.75</v>
          </cell>
          <cell r="W58">
            <v>8.75</v>
          </cell>
          <cell r="X58">
            <v>62674.559999999998</v>
          </cell>
          <cell r="Y58">
            <v>22487.5</v>
          </cell>
          <cell r="Z58">
            <v>0</v>
          </cell>
          <cell r="AA58">
            <v>0</v>
          </cell>
          <cell r="AB58">
            <v>85162.06</v>
          </cell>
          <cell r="AC58" t="str">
            <v>DNA</v>
          </cell>
        </row>
        <row r="59">
          <cell r="B59" t="str">
            <v>0000004258</v>
          </cell>
          <cell r="C59" t="str">
            <v>Final</v>
          </cell>
          <cell r="D59" t="str">
            <v>NP</v>
          </cell>
          <cell r="E59">
            <v>1</v>
          </cell>
          <cell r="F59">
            <v>40591</v>
          </cell>
          <cell r="G59" t="str">
            <v>Scott Jacobson</v>
          </cell>
          <cell r="H59" t="str">
            <v>118 Limeridge Rd E, Hamilton, ON L9A 1S3</v>
          </cell>
          <cell r="I59">
            <v>12</v>
          </cell>
          <cell r="J59">
            <v>0</v>
          </cell>
          <cell r="K59">
            <v>20</v>
          </cell>
          <cell r="L59">
            <v>32</v>
          </cell>
          <cell r="M59">
            <v>0</v>
          </cell>
          <cell r="N59">
            <v>0</v>
          </cell>
          <cell r="O59">
            <v>0</v>
          </cell>
          <cell r="P59">
            <v>15</v>
          </cell>
          <cell r="Q59">
            <v>15</v>
          </cell>
          <cell r="R59">
            <v>6</v>
          </cell>
          <cell r="S59">
            <v>0.67</v>
          </cell>
          <cell r="T59">
            <v>1</v>
          </cell>
          <cell r="U59">
            <v>0</v>
          </cell>
          <cell r="V59">
            <v>2.5499999999999998</v>
          </cell>
          <cell r="W59">
            <v>10.220000000000001</v>
          </cell>
          <cell r="X59">
            <v>60063.12</v>
          </cell>
          <cell r="Y59">
            <v>26265.4</v>
          </cell>
          <cell r="Z59">
            <v>0</v>
          </cell>
          <cell r="AA59">
            <v>0</v>
          </cell>
          <cell r="AB59">
            <v>86328.52</v>
          </cell>
          <cell r="AC59" t="str">
            <v>ELCD</v>
          </cell>
        </row>
        <row r="60">
          <cell r="B60" t="str">
            <v>0000005387</v>
          </cell>
          <cell r="C60" t="str">
            <v>Final</v>
          </cell>
          <cell r="D60" t="str">
            <v>NP</v>
          </cell>
          <cell r="E60">
            <v>1</v>
          </cell>
          <cell r="F60">
            <v>40590</v>
          </cell>
          <cell r="G60" t="str">
            <v>Joy Sharpe</v>
          </cell>
          <cell r="H60" t="str">
            <v>9 Clarendon Ave, Hamilton, ON L9A 2Z9</v>
          </cell>
          <cell r="I60">
            <v>12</v>
          </cell>
          <cell r="J60">
            <v>0</v>
          </cell>
          <cell r="K60">
            <v>10</v>
          </cell>
          <cell r="L60">
            <v>44</v>
          </cell>
          <cell r="M60">
            <v>0</v>
          </cell>
          <cell r="N60">
            <v>0</v>
          </cell>
          <cell r="O60">
            <v>0</v>
          </cell>
          <cell r="P60">
            <v>15</v>
          </cell>
          <cell r="Q60">
            <v>15</v>
          </cell>
          <cell r="R60">
            <v>9.8800000000000008</v>
          </cell>
          <cell r="S60">
            <v>0.96</v>
          </cell>
          <cell r="T60">
            <v>1.5</v>
          </cell>
          <cell r="U60">
            <v>0</v>
          </cell>
          <cell r="V60">
            <v>1</v>
          </cell>
          <cell r="W60">
            <v>13.34</v>
          </cell>
          <cell r="X60">
            <v>56581.2</v>
          </cell>
          <cell r="Y60">
            <v>34283.800000000003</v>
          </cell>
          <cell r="Z60">
            <v>0</v>
          </cell>
          <cell r="AA60">
            <v>0</v>
          </cell>
          <cell r="AB60">
            <v>90865</v>
          </cell>
          <cell r="AC60" t="str">
            <v>ELCD</v>
          </cell>
        </row>
        <row r="61">
          <cell r="B61" t="str">
            <v>0000005514</v>
          </cell>
          <cell r="C61" t="str">
            <v>Final</v>
          </cell>
          <cell r="D61" t="str">
            <v>NP</v>
          </cell>
          <cell r="E61">
            <v>1</v>
          </cell>
          <cell r="F61">
            <v>40588</v>
          </cell>
          <cell r="G61" t="str">
            <v>Shirley McCoy</v>
          </cell>
          <cell r="H61" t="str">
            <v>126 Wilson St E, Ancaster ON L9G 2B7</v>
          </cell>
          <cell r="I61">
            <v>12</v>
          </cell>
          <cell r="J61">
            <v>0</v>
          </cell>
          <cell r="K61">
            <v>15</v>
          </cell>
          <cell r="L61">
            <v>56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8</v>
          </cell>
          <cell r="S61">
            <v>0</v>
          </cell>
          <cell r="T61">
            <v>1</v>
          </cell>
          <cell r="U61">
            <v>0</v>
          </cell>
          <cell r="V61">
            <v>0.75</v>
          </cell>
          <cell r="W61">
            <v>9.75</v>
          </cell>
          <cell r="X61">
            <v>69638.399999999994</v>
          </cell>
          <cell r="Y61">
            <v>25057.5</v>
          </cell>
          <cell r="Z61">
            <v>0</v>
          </cell>
          <cell r="AA61">
            <v>0</v>
          </cell>
          <cell r="AB61">
            <v>94695.9</v>
          </cell>
          <cell r="AC61" t="str">
            <v>DNA</v>
          </cell>
        </row>
        <row r="62">
          <cell r="B62" t="str">
            <v>0000005730</v>
          </cell>
          <cell r="C62" t="str">
            <v>Final</v>
          </cell>
          <cell r="D62" t="str">
            <v>NP</v>
          </cell>
          <cell r="E62">
            <v>1</v>
          </cell>
          <cell r="F62">
            <v>40624</v>
          </cell>
          <cell r="G62" t="str">
            <v>Shelley Bradaric</v>
          </cell>
          <cell r="H62" t="str">
            <v>215 Parkside Dr, Waterdown, ON  L0R 2H0</v>
          </cell>
          <cell r="I62">
            <v>12</v>
          </cell>
          <cell r="J62">
            <v>0</v>
          </cell>
          <cell r="K62">
            <v>10</v>
          </cell>
          <cell r="L62">
            <v>22</v>
          </cell>
          <cell r="M62">
            <v>22</v>
          </cell>
          <cell r="N62">
            <v>0</v>
          </cell>
          <cell r="O62">
            <v>0</v>
          </cell>
          <cell r="P62">
            <v>90</v>
          </cell>
          <cell r="Q62">
            <v>0</v>
          </cell>
          <cell r="R62">
            <v>7.5</v>
          </cell>
          <cell r="S62">
            <v>3.62</v>
          </cell>
          <cell r="T62">
            <v>1</v>
          </cell>
          <cell r="U62">
            <v>0</v>
          </cell>
          <cell r="V62">
            <v>1</v>
          </cell>
          <cell r="W62">
            <v>13.12</v>
          </cell>
          <cell r="X62">
            <v>61165.73</v>
          </cell>
          <cell r="Y62">
            <v>33718.400000000001</v>
          </cell>
          <cell r="Z62">
            <v>0</v>
          </cell>
          <cell r="AA62">
            <v>0</v>
          </cell>
          <cell r="AB62">
            <v>94884.13</v>
          </cell>
          <cell r="AC62" t="str">
            <v>ELCD</v>
          </cell>
        </row>
        <row r="63">
          <cell r="B63" t="str">
            <v>0000005816</v>
          </cell>
          <cell r="C63" t="str">
            <v>Final</v>
          </cell>
          <cell r="D63" t="str">
            <v>CL</v>
          </cell>
          <cell r="E63">
            <v>1</v>
          </cell>
          <cell r="F63">
            <v>40590</v>
          </cell>
          <cell r="G63" t="str">
            <v>Suzanne Pellegrino</v>
          </cell>
          <cell r="H63" t="str">
            <v>1296 Barton St E, Stoney Creek, ON L8E 5L4</v>
          </cell>
          <cell r="I63">
            <v>12</v>
          </cell>
          <cell r="J63">
            <v>0</v>
          </cell>
          <cell r="K63">
            <v>20</v>
          </cell>
          <cell r="L63">
            <v>45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8.75</v>
          </cell>
          <cell r="S63">
            <v>0</v>
          </cell>
          <cell r="T63">
            <v>1</v>
          </cell>
          <cell r="U63">
            <v>0</v>
          </cell>
          <cell r="V63">
            <v>1.76</v>
          </cell>
          <cell r="W63">
            <v>11.51</v>
          </cell>
          <cell r="X63">
            <v>67026.960000000006</v>
          </cell>
          <cell r="Y63">
            <v>29580.7</v>
          </cell>
          <cell r="Z63">
            <v>0</v>
          </cell>
          <cell r="AA63">
            <v>0</v>
          </cell>
          <cell r="AB63">
            <v>96607.66</v>
          </cell>
          <cell r="AC63" t="str">
            <v>DNA</v>
          </cell>
        </row>
        <row r="64">
          <cell r="B64" t="str">
            <v>0000002703</v>
          </cell>
          <cell r="C64" t="str">
            <v>Final</v>
          </cell>
          <cell r="D64" t="str">
            <v>NP</v>
          </cell>
          <cell r="E64">
            <v>2</v>
          </cell>
          <cell r="F64">
            <v>40554</v>
          </cell>
          <cell r="G64" t="str">
            <v>Carrie Horn</v>
          </cell>
          <cell r="H64" t="str">
            <v>Sanford OEYC 735 King St E, Hamilton L9M 1A1</v>
          </cell>
          <cell r="I64">
            <v>12</v>
          </cell>
          <cell r="J64">
            <v>0</v>
          </cell>
          <cell r="K64">
            <v>16</v>
          </cell>
          <cell r="L64">
            <v>44</v>
          </cell>
          <cell r="M64">
            <v>24</v>
          </cell>
          <cell r="N64">
            <v>0</v>
          </cell>
          <cell r="O64">
            <v>0</v>
          </cell>
          <cell r="P64">
            <v>20</v>
          </cell>
          <cell r="Q64">
            <v>20</v>
          </cell>
          <cell r="R64">
            <v>9.75</v>
          </cell>
          <cell r="S64">
            <v>1</v>
          </cell>
          <cell r="T64">
            <v>2</v>
          </cell>
          <cell r="U64">
            <v>0</v>
          </cell>
          <cell r="V64">
            <v>0.75</v>
          </cell>
          <cell r="W64">
            <v>13.5</v>
          </cell>
          <cell r="X64">
            <v>66388.61</v>
          </cell>
          <cell r="Y64">
            <v>34695</v>
          </cell>
          <cell r="Z64">
            <v>0</v>
          </cell>
          <cell r="AA64">
            <v>0</v>
          </cell>
          <cell r="AB64">
            <v>101083.61</v>
          </cell>
          <cell r="AC64" t="str">
            <v>ELCC</v>
          </cell>
        </row>
        <row r="65">
          <cell r="B65" t="str">
            <v>0000003852</v>
          </cell>
          <cell r="C65" t="str">
            <v>Final</v>
          </cell>
          <cell r="D65" t="str">
            <v>NP</v>
          </cell>
          <cell r="E65">
            <v>1</v>
          </cell>
          <cell r="F65">
            <v>40590</v>
          </cell>
          <cell r="G65" t="str">
            <v>Penny Taylor</v>
          </cell>
          <cell r="H65" t="str">
            <v>Sheila Scott House McMaster University, Hamilton, ON L8S 4K1</v>
          </cell>
          <cell r="I65">
            <v>12</v>
          </cell>
          <cell r="J65">
            <v>0</v>
          </cell>
          <cell r="K65">
            <v>15</v>
          </cell>
          <cell r="L65">
            <v>56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11.26</v>
          </cell>
          <cell r="S65">
            <v>0</v>
          </cell>
          <cell r="T65">
            <v>1</v>
          </cell>
          <cell r="U65">
            <v>0</v>
          </cell>
          <cell r="V65">
            <v>1.25</v>
          </cell>
          <cell r="W65">
            <v>13.51</v>
          </cell>
          <cell r="X65">
            <v>69638.399999999994</v>
          </cell>
          <cell r="Y65">
            <v>34720.699999999997</v>
          </cell>
          <cell r="Z65">
            <v>0</v>
          </cell>
          <cell r="AA65">
            <v>0</v>
          </cell>
          <cell r="AB65">
            <v>104359.09999999999</v>
          </cell>
          <cell r="AC65" t="str">
            <v>ELCC</v>
          </cell>
        </row>
        <row r="66">
          <cell r="B66" t="str">
            <v>0000004505</v>
          </cell>
          <cell r="C66" t="str">
            <v>Final</v>
          </cell>
          <cell r="D66" t="str">
            <v>NP</v>
          </cell>
          <cell r="E66">
            <v>1</v>
          </cell>
          <cell r="F66">
            <v>40591</v>
          </cell>
          <cell r="G66" t="str">
            <v>Sil Weiss</v>
          </cell>
          <cell r="H66" t="str">
            <v>1035 Paramount Dr, Stoney Creek, ON L8J 2L6</v>
          </cell>
          <cell r="I66">
            <v>12</v>
          </cell>
          <cell r="J66">
            <v>0</v>
          </cell>
          <cell r="K66">
            <v>15</v>
          </cell>
          <cell r="L66">
            <v>32</v>
          </cell>
          <cell r="M66">
            <v>0</v>
          </cell>
          <cell r="N66">
            <v>20</v>
          </cell>
          <cell r="O66">
            <v>0</v>
          </cell>
          <cell r="P66">
            <v>30</v>
          </cell>
          <cell r="Q66">
            <v>30</v>
          </cell>
          <cell r="R66">
            <v>9</v>
          </cell>
          <cell r="S66">
            <v>1.8</v>
          </cell>
          <cell r="T66">
            <v>2</v>
          </cell>
          <cell r="U66">
            <v>0</v>
          </cell>
          <cell r="V66">
            <v>2</v>
          </cell>
          <cell r="W66">
            <v>14.8</v>
          </cell>
          <cell r="X66">
            <v>68477.759999999995</v>
          </cell>
          <cell r="Y66">
            <v>38036</v>
          </cell>
          <cell r="Z66">
            <v>0</v>
          </cell>
          <cell r="AA66">
            <v>0</v>
          </cell>
          <cell r="AB66">
            <v>106513.76</v>
          </cell>
          <cell r="AC66" t="str">
            <v>ELCD</v>
          </cell>
        </row>
        <row r="67">
          <cell r="B67" t="str">
            <v>0000002462</v>
          </cell>
          <cell r="C67" t="str">
            <v>Final</v>
          </cell>
          <cell r="D67" t="str">
            <v>NP</v>
          </cell>
          <cell r="E67">
            <v>1</v>
          </cell>
          <cell r="F67">
            <v>40591</v>
          </cell>
          <cell r="G67" t="str">
            <v>Susan Spina</v>
          </cell>
          <cell r="H67" t="str">
            <v>20 Gailmont Dr, Hamilton, ON L8K 4B3</v>
          </cell>
          <cell r="I67">
            <v>12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57</v>
          </cell>
          <cell r="V67">
            <v>2.25</v>
          </cell>
          <cell r="W67">
            <v>60.25</v>
          </cell>
          <cell r="X67">
            <v>0</v>
          </cell>
          <cell r="Y67">
            <v>8352.5</v>
          </cell>
          <cell r="Z67">
            <v>98959.07</v>
          </cell>
          <cell r="AA67">
            <v>0</v>
          </cell>
          <cell r="AB67">
            <v>107311.57</v>
          </cell>
          <cell r="AC67" t="str">
            <v>DNA</v>
          </cell>
        </row>
        <row r="68">
          <cell r="B68" t="str">
            <v>0000002976</v>
          </cell>
          <cell r="C68" t="str">
            <v>Final</v>
          </cell>
          <cell r="D68" t="str">
            <v>NP</v>
          </cell>
          <cell r="E68">
            <v>1</v>
          </cell>
          <cell r="F68">
            <v>40588</v>
          </cell>
          <cell r="G68" t="str">
            <v>Sister Marykutty Kunnath</v>
          </cell>
          <cell r="H68" t="str">
            <v>329 Mohawk Rd W, Hamilton ON L9C 1W4</v>
          </cell>
          <cell r="I68">
            <v>12</v>
          </cell>
          <cell r="J68">
            <v>0</v>
          </cell>
          <cell r="K68">
            <v>15</v>
          </cell>
          <cell r="L68">
            <v>42</v>
          </cell>
          <cell r="M68">
            <v>0</v>
          </cell>
          <cell r="N68">
            <v>16</v>
          </cell>
          <cell r="O68">
            <v>0</v>
          </cell>
          <cell r="P68">
            <v>0</v>
          </cell>
          <cell r="Q68">
            <v>0</v>
          </cell>
          <cell r="R68">
            <v>10.5</v>
          </cell>
          <cell r="S68">
            <v>0</v>
          </cell>
          <cell r="T68">
            <v>2</v>
          </cell>
          <cell r="U68">
            <v>0</v>
          </cell>
          <cell r="V68">
            <v>3.5</v>
          </cell>
          <cell r="W68">
            <v>16</v>
          </cell>
          <cell r="X68">
            <v>66736.800000000003</v>
          </cell>
          <cell r="Y68">
            <v>41120</v>
          </cell>
          <cell r="Z68">
            <v>0</v>
          </cell>
          <cell r="AA68">
            <v>0</v>
          </cell>
          <cell r="AB68">
            <v>107856.8</v>
          </cell>
          <cell r="AC68" t="str">
            <v>ELCD</v>
          </cell>
        </row>
        <row r="69">
          <cell r="B69" t="str">
            <v>0000003110</v>
          </cell>
          <cell r="C69" t="str">
            <v>Final</v>
          </cell>
          <cell r="D69" t="str">
            <v>NP</v>
          </cell>
          <cell r="E69">
            <v>1</v>
          </cell>
          <cell r="F69">
            <v>40590</v>
          </cell>
          <cell r="G69" t="str">
            <v>Theresa Chabot</v>
          </cell>
          <cell r="H69" t="str">
            <v>252 James St N, Hamilton ON L8R 2L3</v>
          </cell>
          <cell r="I69">
            <v>12</v>
          </cell>
          <cell r="J69">
            <v>0</v>
          </cell>
          <cell r="K69">
            <v>15</v>
          </cell>
          <cell r="L69">
            <v>34</v>
          </cell>
          <cell r="M69">
            <v>10</v>
          </cell>
          <cell r="N69">
            <v>0</v>
          </cell>
          <cell r="O69">
            <v>0</v>
          </cell>
          <cell r="P69">
            <v>30</v>
          </cell>
          <cell r="Q69">
            <v>30</v>
          </cell>
          <cell r="R69">
            <v>13.71</v>
          </cell>
          <cell r="S69">
            <v>2.04</v>
          </cell>
          <cell r="T69">
            <v>1</v>
          </cell>
          <cell r="U69">
            <v>0</v>
          </cell>
          <cell r="V69">
            <v>0.75</v>
          </cell>
          <cell r="W69">
            <v>17.5</v>
          </cell>
          <cell r="X69">
            <v>66156.479999999996</v>
          </cell>
          <cell r="Y69">
            <v>44975</v>
          </cell>
          <cell r="Z69">
            <v>0</v>
          </cell>
          <cell r="AA69">
            <v>0</v>
          </cell>
          <cell r="AB69">
            <v>111131.48</v>
          </cell>
          <cell r="AC69" t="str">
            <v>ELCD</v>
          </cell>
        </row>
        <row r="70">
          <cell r="B70" t="str">
            <v>0000003964</v>
          </cell>
          <cell r="C70" t="str">
            <v>Final</v>
          </cell>
          <cell r="D70" t="str">
            <v>CL</v>
          </cell>
          <cell r="E70">
            <v>1</v>
          </cell>
          <cell r="F70">
            <v>40592</v>
          </cell>
          <cell r="G70" t="str">
            <v>Lalitha Francis</v>
          </cell>
          <cell r="H70" t="str">
            <v>501 Upper Sherman Ave, Hamilton, ON  L9V 3L7</v>
          </cell>
          <cell r="I70">
            <v>12</v>
          </cell>
          <cell r="J70">
            <v>6</v>
          </cell>
          <cell r="K70">
            <v>15</v>
          </cell>
          <cell r="L70">
            <v>32</v>
          </cell>
          <cell r="M70">
            <v>24</v>
          </cell>
          <cell r="N70">
            <v>0</v>
          </cell>
          <cell r="O70">
            <v>0</v>
          </cell>
          <cell r="P70">
            <v>8</v>
          </cell>
          <cell r="Q70">
            <v>8</v>
          </cell>
          <cell r="R70">
            <v>13.75</v>
          </cell>
          <cell r="S70">
            <v>0.79</v>
          </cell>
          <cell r="T70">
            <v>1.5</v>
          </cell>
          <cell r="U70">
            <v>0</v>
          </cell>
          <cell r="V70">
            <v>4.5</v>
          </cell>
          <cell r="W70">
            <v>20.54</v>
          </cell>
          <cell r="X70">
            <v>74745.210000000006</v>
          </cell>
          <cell r="Y70">
            <v>52787.8</v>
          </cell>
          <cell r="Z70">
            <v>0</v>
          </cell>
          <cell r="AA70">
            <v>0</v>
          </cell>
          <cell r="AB70">
            <v>127533.01000000001</v>
          </cell>
          <cell r="AC70" t="str">
            <v>DNA</v>
          </cell>
        </row>
        <row r="71">
          <cell r="B71" t="str">
            <v>0000000557</v>
          </cell>
          <cell r="C71" t="str">
            <v>Final</v>
          </cell>
          <cell r="D71" t="str">
            <v>CL</v>
          </cell>
          <cell r="E71">
            <v>1</v>
          </cell>
          <cell r="F71">
            <v>40589</v>
          </cell>
          <cell r="G71" t="str">
            <v>Karen Norman</v>
          </cell>
          <cell r="H71" t="str">
            <v>339 Wilson St E, Ancaster, ON L9G 2C1</v>
          </cell>
          <cell r="I71">
            <v>12</v>
          </cell>
          <cell r="J71">
            <v>6</v>
          </cell>
          <cell r="K71">
            <v>25</v>
          </cell>
          <cell r="L71">
            <v>40</v>
          </cell>
          <cell r="M71">
            <v>0</v>
          </cell>
          <cell r="N71">
            <v>0</v>
          </cell>
          <cell r="O71">
            <v>0</v>
          </cell>
          <cell r="P71">
            <v>15</v>
          </cell>
          <cell r="Q71">
            <v>15</v>
          </cell>
          <cell r="R71">
            <v>13.55</v>
          </cell>
          <cell r="S71">
            <v>0.9</v>
          </cell>
          <cell r="T71">
            <v>2</v>
          </cell>
          <cell r="U71">
            <v>0</v>
          </cell>
          <cell r="V71">
            <v>0.38</v>
          </cell>
          <cell r="W71">
            <v>16.829999999999998</v>
          </cell>
          <cell r="X71">
            <v>86235.55</v>
          </cell>
          <cell r="Y71">
            <v>43253.1</v>
          </cell>
          <cell r="Z71">
            <v>0</v>
          </cell>
          <cell r="AA71">
            <v>0</v>
          </cell>
          <cell r="AB71">
            <v>129488.65</v>
          </cell>
          <cell r="AC71" t="str">
            <v>DNA</v>
          </cell>
        </row>
        <row r="72">
          <cell r="B72" t="str">
            <v>0000040311</v>
          </cell>
          <cell r="C72" t="str">
            <v>Final</v>
          </cell>
          <cell r="D72" t="str">
            <v>CL</v>
          </cell>
          <cell r="E72">
            <v>1</v>
          </cell>
          <cell r="F72">
            <v>40626</v>
          </cell>
          <cell r="G72" t="str">
            <v>Wendy Teed</v>
          </cell>
          <cell r="H72" t="str">
            <v>P O Box 193, Millgrove, ON  L0R 1V0</v>
          </cell>
          <cell r="I72">
            <v>12</v>
          </cell>
          <cell r="J72">
            <v>10</v>
          </cell>
          <cell r="K72">
            <v>15</v>
          </cell>
          <cell r="L72">
            <v>40</v>
          </cell>
          <cell r="M72">
            <v>0</v>
          </cell>
          <cell r="N72">
            <v>0</v>
          </cell>
          <cell r="O72">
            <v>0</v>
          </cell>
          <cell r="P72">
            <v>24</v>
          </cell>
          <cell r="Q72">
            <v>24</v>
          </cell>
          <cell r="R72">
            <v>13.51</v>
          </cell>
          <cell r="S72">
            <v>1.72</v>
          </cell>
          <cell r="T72">
            <v>3</v>
          </cell>
          <cell r="U72">
            <v>0</v>
          </cell>
          <cell r="V72">
            <v>1</v>
          </cell>
          <cell r="W72">
            <v>19.23</v>
          </cell>
          <cell r="X72">
            <v>83101.820000000007</v>
          </cell>
          <cell r="Y72">
            <v>49421.1</v>
          </cell>
          <cell r="Z72">
            <v>0</v>
          </cell>
          <cell r="AA72">
            <v>0</v>
          </cell>
          <cell r="AB72">
            <v>132522.92000000001</v>
          </cell>
          <cell r="AC72" t="str">
            <v>DNA</v>
          </cell>
        </row>
        <row r="73">
          <cell r="B73" t="str">
            <v>0000053768</v>
          </cell>
          <cell r="C73" t="str">
            <v>Final</v>
          </cell>
          <cell r="D73" t="str">
            <v>CL</v>
          </cell>
          <cell r="E73">
            <v>1</v>
          </cell>
          <cell r="F73">
            <v>40590</v>
          </cell>
          <cell r="G73" t="str">
            <v>Angela Russumanno</v>
          </cell>
          <cell r="H73" t="str">
            <v>110 Gordon Drummond Ave, Stoney Creek ON L8J 1P5</v>
          </cell>
          <cell r="I73">
            <v>12</v>
          </cell>
          <cell r="J73">
            <v>0</v>
          </cell>
          <cell r="K73">
            <v>25</v>
          </cell>
          <cell r="L73">
            <v>48</v>
          </cell>
          <cell r="M73">
            <v>24</v>
          </cell>
          <cell r="N73">
            <v>0</v>
          </cell>
          <cell r="O73">
            <v>0</v>
          </cell>
          <cell r="P73">
            <v>16</v>
          </cell>
          <cell r="Q73">
            <v>0</v>
          </cell>
          <cell r="R73">
            <v>11.5</v>
          </cell>
          <cell r="S73">
            <v>0.34</v>
          </cell>
          <cell r="T73">
            <v>1</v>
          </cell>
          <cell r="U73">
            <v>0</v>
          </cell>
          <cell r="V73">
            <v>4</v>
          </cell>
          <cell r="W73">
            <v>16.84</v>
          </cell>
          <cell r="X73">
            <v>95172.479999999996</v>
          </cell>
          <cell r="Y73">
            <v>43278.8</v>
          </cell>
          <cell r="Z73">
            <v>0</v>
          </cell>
          <cell r="AA73">
            <v>0</v>
          </cell>
          <cell r="AB73">
            <v>138451.28</v>
          </cell>
          <cell r="AC73" t="str">
            <v>DNA</v>
          </cell>
        </row>
        <row r="74">
          <cell r="B74" t="str">
            <v>0000001246</v>
          </cell>
          <cell r="C74" t="str">
            <v>Final</v>
          </cell>
          <cell r="D74" t="str">
            <v>CL</v>
          </cell>
          <cell r="E74">
            <v>1</v>
          </cell>
          <cell r="F74">
            <v>40590</v>
          </cell>
          <cell r="G74" t="str">
            <v>Laura Martindale</v>
          </cell>
          <cell r="H74" t="str">
            <v>101 Catharine St S, Hamilton, ON L8n 2J5</v>
          </cell>
          <cell r="I74">
            <v>12</v>
          </cell>
          <cell r="J74">
            <v>20</v>
          </cell>
          <cell r="K74">
            <v>15</v>
          </cell>
          <cell r="L74">
            <v>32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15.66</v>
          </cell>
          <cell r="S74">
            <v>0</v>
          </cell>
          <cell r="T74">
            <v>1</v>
          </cell>
          <cell r="U74">
            <v>0</v>
          </cell>
          <cell r="V74">
            <v>3</v>
          </cell>
          <cell r="W74">
            <v>19.66</v>
          </cell>
          <cell r="X74">
            <v>90529.919999999998</v>
          </cell>
          <cell r="Y74">
            <v>50526.2</v>
          </cell>
          <cell r="Z74">
            <v>0</v>
          </cell>
          <cell r="AA74">
            <v>0</v>
          </cell>
          <cell r="AB74">
            <v>141056.12</v>
          </cell>
          <cell r="AC74" t="str">
            <v>DNA</v>
          </cell>
        </row>
        <row r="75">
          <cell r="B75" t="str">
            <v>0000053769</v>
          </cell>
          <cell r="C75" t="str">
            <v>Final</v>
          </cell>
          <cell r="D75" t="str">
            <v>CL</v>
          </cell>
          <cell r="E75">
            <v>1</v>
          </cell>
          <cell r="F75">
            <v>40590</v>
          </cell>
          <cell r="G75" t="str">
            <v>Alison Payne-Tate</v>
          </cell>
          <cell r="H75" t="str">
            <v>900 Golf Links Rd, Ancaster, ON L9K 1L5</v>
          </cell>
          <cell r="I75">
            <v>12</v>
          </cell>
          <cell r="J75">
            <v>10</v>
          </cell>
          <cell r="K75">
            <v>30</v>
          </cell>
          <cell r="L75">
            <v>48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16</v>
          </cell>
          <cell r="S75">
            <v>0</v>
          </cell>
          <cell r="T75">
            <v>1</v>
          </cell>
          <cell r="U75">
            <v>0</v>
          </cell>
          <cell r="V75">
            <v>1.75</v>
          </cell>
          <cell r="W75">
            <v>18.75</v>
          </cell>
          <cell r="X75">
            <v>104457.60000000001</v>
          </cell>
          <cell r="Y75">
            <v>48187.5</v>
          </cell>
          <cell r="Z75">
            <v>0</v>
          </cell>
          <cell r="AA75">
            <v>0</v>
          </cell>
          <cell r="AB75">
            <v>152645.1</v>
          </cell>
          <cell r="AC75" t="str">
            <v>DNA</v>
          </cell>
        </row>
        <row r="76">
          <cell r="B76" t="str">
            <v>0000007346</v>
          </cell>
          <cell r="C76" t="str">
            <v>Final</v>
          </cell>
          <cell r="D76" t="str">
            <v>NP</v>
          </cell>
          <cell r="E76">
            <v>3</v>
          </cell>
          <cell r="F76">
            <v>40626</v>
          </cell>
          <cell r="G76" t="str">
            <v>Susan Weir</v>
          </cell>
          <cell r="H76" t="str">
            <v>75 MacNab St S, Hamilton, ON L8P 3C1</v>
          </cell>
          <cell r="I76">
            <v>12</v>
          </cell>
          <cell r="J76">
            <v>0</v>
          </cell>
          <cell r="K76">
            <v>20</v>
          </cell>
          <cell r="L76">
            <v>48</v>
          </cell>
          <cell r="M76">
            <v>34</v>
          </cell>
          <cell r="N76">
            <v>0</v>
          </cell>
          <cell r="O76">
            <v>0</v>
          </cell>
          <cell r="P76">
            <v>50</v>
          </cell>
          <cell r="Q76">
            <v>30</v>
          </cell>
          <cell r="R76">
            <v>17.25</v>
          </cell>
          <cell r="S76">
            <v>1.23</v>
          </cell>
          <cell r="T76">
            <v>2.2599999999999998</v>
          </cell>
          <cell r="U76">
            <v>0</v>
          </cell>
          <cell r="V76">
            <v>2.52</v>
          </cell>
          <cell r="W76">
            <v>23.26</v>
          </cell>
          <cell r="X76">
            <v>97126.22</v>
          </cell>
          <cell r="Y76">
            <v>59778.2</v>
          </cell>
          <cell r="Z76">
            <v>0</v>
          </cell>
          <cell r="AA76">
            <v>0</v>
          </cell>
          <cell r="AB76">
            <v>156904.41999999998</v>
          </cell>
          <cell r="AC76" t="str">
            <v>ELCD</v>
          </cell>
        </row>
        <row r="77">
          <cell r="B77" t="str">
            <v>0000006043</v>
          </cell>
          <cell r="C77" t="str">
            <v>Final</v>
          </cell>
          <cell r="D77" t="str">
            <v>NP</v>
          </cell>
          <cell r="E77">
            <v>1</v>
          </cell>
          <cell r="F77">
            <v>40617</v>
          </cell>
          <cell r="G77" t="str">
            <v>Jill Penny</v>
          </cell>
          <cell r="H77" t="str">
            <v>634 Rymal Rd W, Hamilton, ON L9B 1B8</v>
          </cell>
          <cell r="I77">
            <v>12</v>
          </cell>
          <cell r="J77">
            <v>10</v>
          </cell>
          <cell r="K77">
            <v>15</v>
          </cell>
          <cell r="L77">
            <v>68</v>
          </cell>
          <cell r="M77">
            <v>0</v>
          </cell>
          <cell r="N77">
            <v>0</v>
          </cell>
          <cell r="O77">
            <v>0</v>
          </cell>
          <cell r="P77">
            <v>23</v>
          </cell>
          <cell r="Q77">
            <v>0</v>
          </cell>
          <cell r="R77">
            <v>18</v>
          </cell>
          <cell r="S77">
            <v>0.34</v>
          </cell>
          <cell r="T77">
            <v>2</v>
          </cell>
          <cell r="U77">
            <v>0</v>
          </cell>
          <cell r="V77">
            <v>1.75</v>
          </cell>
          <cell r="W77">
            <v>22.09</v>
          </cell>
          <cell r="X77">
            <v>102755.33</v>
          </cell>
          <cell r="Y77">
            <v>56771.3</v>
          </cell>
          <cell r="Z77">
            <v>0</v>
          </cell>
          <cell r="AA77">
            <v>0</v>
          </cell>
          <cell r="AB77">
            <v>159526.63</v>
          </cell>
          <cell r="AC77" t="str">
            <v>DNA</v>
          </cell>
        </row>
        <row r="78">
          <cell r="B78" t="str">
            <v>0000078597</v>
          </cell>
          <cell r="C78" t="str">
            <v>Final</v>
          </cell>
          <cell r="D78" t="str">
            <v>CL</v>
          </cell>
          <cell r="E78">
            <v>1</v>
          </cell>
          <cell r="F78">
            <v>40590</v>
          </cell>
          <cell r="G78" t="str">
            <v>Merridith Evans</v>
          </cell>
          <cell r="H78" t="str">
            <v>2180 Itabashi Way, Burlington, ON L7M 5A5</v>
          </cell>
          <cell r="I78">
            <v>12</v>
          </cell>
          <cell r="J78">
            <v>12</v>
          </cell>
          <cell r="K78">
            <v>28</v>
          </cell>
          <cell r="L78">
            <v>46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18</v>
          </cell>
          <cell r="S78">
            <v>0</v>
          </cell>
          <cell r="T78">
            <v>1.5</v>
          </cell>
          <cell r="U78">
            <v>0</v>
          </cell>
          <cell r="V78">
            <v>3</v>
          </cell>
          <cell r="W78">
            <v>22.5</v>
          </cell>
          <cell r="X78">
            <v>104109.4</v>
          </cell>
          <cell r="Y78">
            <v>57825</v>
          </cell>
          <cell r="Z78">
            <v>0</v>
          </cell>
          <cell r="AA78">
            <v>0</v>
          </cell>
          <cell r="AB78">
            <v>161934.39999999999</v>
          </cell>
          <cell r="AC78" t="str">
            <v>DNA</v>
          </cell>
        </row>
        <row r="79">
          <cell r="B79" t="str">
            <v>0000002564</v>
          </cell>
          <cell r="C79" t="str">
            <v>Final</v>
          </cell>
          <cell r="D79" t="str">
            <v>NP</v>
          </cell>
          <cell r="E79">
            <v>1</v>
          </cell>
          <cell r="F79">
            <v>40591</v>
          </cell>
          <cell r="G79" t="str">
            <v>Karen Mitchell</v>
          </cell>
          <cell r="H79" t="str">
            <v>314 Greencedar Dr, Hamilton ON L9C 7K6</v>
          </cell>
          <cell r="I79">
            <v>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75</v>
          </cell>
          <cell r="V79">
            <v>2</v>
          </cell>
          <cell r="W79">
            <v>80</v>
          </cell>
          <cell r="X79">
            <v>0</v>
          </cell>
          <cell r="Y79">
            <v>12850</v>
          </cell>
          <cell r="Z79">
            <v>169792.93</v>
          </cell>
          <cell r="AA79">
            <v>0</v>
          </cell>
          <cell r="AB79">
            <v>182642.93</v>
          </cell>
          <cell r="AC79" t="str">
            <v>DNA</v>
          </cell>
        </row>
        <row r="80">
          <cell r="B80" t="str">
            <v>0000075862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40592</v>
          </cell>
          <cell r="G80" t="str">
            <v>Cari Gangaram</v>
          </cell>
          <cell r="H80" t="str">
            <v>89 Hamitlon St N, Waterdown, ON L0R 2H0</v>
          </cell>
          <cell r="I80">
            <v>12</v>
          </cell>
          <cell r="J80">
            <v>10</v>
          </cell>
          <cell r="K80">
            <v>25</v>
          </cell>
          <cell r="L80">
            <v>48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16</v>
          </cell>
          <cell r="S80">
            <v>0</v>
          </cell>
          <cell r="T80">
            <v>1</v>
          </cell>
          <cell r="U80">
            <v>0</v>
          </cell>
          <cell r="V80">
            <v>1</v>
          </cell>
          <cell r="W80">
            <v>18</v>
          </cell>
          <cell r="X80">
            <v>121867.2</v>
          </cell>
          <cell r="Y80">
            <v>71960</v>
          </cell>
          <cell r="Z80">
            <v>0</v>
          </cell>
          <cell r="AA80">
            <v>0</v>
          </cell>
          <cell r="AB80">
            <v>193827.20000000001</v>
          </cell>
          <cell r="AC80" t="str">
            <v>DNA</v>
          </cell>
        </row>
        <row r="81">
          <cell r="B81" t="str">
            <v>0000004137</v>
          </cell>
          <cell r="C81" t="str">
            <v>Final</v>
          </cell>
          <cell r="D81" t="str">
            <v>NP</v>
          </cell>
          <cell r="E81">
            <v>1</v>
          </cell>
          <cell r="F81">
            <v>40590</v>
          </cell>
          <cell r="G81" t="str">
            <v>Mary Pat Vollick</v>
          </cell>
          <cell r="H81" t="str">
            <v>440 Upper Wentworth St, Hamilton ON L9A 4T7</v>
          </cell>
          <cell r="I81">
            <v>12</v>
          </cell>
          <cell r="J81">
            <v>10</v>
          </cell>
          <cell r="K81">
            <v>20</v>
          </cell>
          <cell r="L81">
            <v>48</v>
          </cell>
          <cell r="M81">
            <v>44</v>
          </cell>
          <cell r="N81">
            <v>0</v>
          </cell>
          <cell r="O81">
            <v>0</v>
          </cell>
          <cell r="P81">
            <v>20</v>
          </cell>
          <cell r="Q81">
            <v>24</v>
          </cell>
          <cell r="R81">
            <v>22.13</v>
          </cell>
          <cell r="S81">
            <v>1.92</v>
          </cell>
          <cell r="T81">
            <v>2</v>
          </cell>
          <cell r="U81">
            <v>0</v>
          </cell>
          <cell r="V81">
            <v>1.76</v>
          </cell>
          <cell r="W81">
            <v>27.81</v>
          </cell>
          <cell r="X81">
            <v>127438.28</v>
          </cell>
          <cell r="Y81">
            <v>71471.7</v>
          </cell>
          <cell r="Z81">
            <v>0</v>
          </cell>
          <cell r="AA81">
            <v>0</v>
          </cell>
          <cell r="AB81">
            <v>198909.97999999998</v>
          </cell>
          <cell r="AC81" t="str">
            <v>ELCD</v>
          </cell>
        </row>
        <row r="82">
          <cell r="B82" t="str">
            <v>0000005244</v>
          </cell>
          <cell r="C82" t="str">
            <v>Final</v>
          </cell>
          <cell r="D82" t="str">
            <v>NP</v>
          </cell>
          <cell r="E82">
            <v>1</v>
          </cell>
          <cell r="F82">
            <v>40634</v>
          </cell>
          <cell r="G82" t="str">
            <v>Rev Canon Wendy B Roy</v>
          </cell>
          <cell r="H82" t="str">
            <v>414 Barton St. E., Hamilton, ON  L8L 2Y3</v>
          </cell>
          <cell r="I82">
            <v>12</v>
          </cell>
          <cell r="J82">
            <v>0</v>
          </cell>
          <cell r="K82">
            <v>10</v>
          </cell>
          <cell r="L82">
            <v>32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53.25</v>
          </cell>
          <cell r="S82">
            <v>0</v>
          </cell>
          <cell r="T82">
            <v>4.25</v>
          </cell>
          <cell r="U82">
            <v>0</v>
          </cell>
          <cell r="V82">
            <v>4.5</v>
          </cell>
          <cell r="W82">
            <v>62</v>
          </cell>
          <cell r="X82">
            <v>41783.040000000001</v>
          </cell>
          <cell r="Y82">
            <v>157364</v>
          </cell>
          <cell r="Z82">
            <v>0</v>
          </cell>
          <cell r="AA82">
            <v>0</v>
          </cell>
          <cell r="AB82">
            <v>199147.04</v>
          </cell>
          <cell r="AC82" t="str">
            <v>ELCD</v>
          </cell>
        </row>
        <row r="83">
          <cell r="B83" t="str">
            <v>0000003560</v>
          </cell>
          <cell r="C83" t="str">
            <v>Final</v>
          </cell>
          <cell r="D83" t="str">
            <v>NP</v>
          </cell>
          <cell r="E83">
            <v>1</v>
          </cell>
          <cell r="F83">
            <v>40590</v>
          </cell>
          <cell r="G83" t="str">
            <v>Sandra Zynomirski</v>
          </cell>
          <cell r="H83" t="str">
            <v>510 Mohawk Rd W, Hamilton, ON L9C 1X4</v>
          </cell>
          <cell r="I83">
            <v>12</v>
          </cell>
          <cell r="J83">
            <v>0</v>
          </cell>
          <cell r="K83">
            <v>30</v>
          </cell>
          <cell r="L83">
            <v>72</v>
          </cell>
          <cell r="M83">
            <v>44</v>
          </cell>
          <cell r="N83">
            <v>0</v>
          </cell>
          <cell r="O83">
            <v>0</v>
          </cell>
          <cell r="P83">
            <v>30</v>
          </cell>
          <cell r="Q83">
            <v>0</v>
          </cell>
          <cell r="R83">
            <v>19</v>
          </cell>
          <cell r="S83">
            <v>0.51</v>
          </cell>
          <cell r="T83">
            <v>1.75</v>
          </cell>
          <cell r="U83">
            <v>0</v>
          </cell>
          <cell r="V83">
            <v>4.5</v>
          </cell>
          <cell r="W83">
            <v>25.76</v>
          </cell>
          <cell r="X83">
            <v>138580.42000000001</v>
          </cell>
          <cell r="Y83">
            <v>66203.199999999997</v>
          </cell>
          <cell r="Z83">
            <v>0</v>
          </cell>
          <cell r="AA83">
            <v>0</v>
          </cell>
          <cell r="AB83">
            <v>204783.62</v>
          </cell>
          <cell r="AC83" t="str">
            <v>ELCD</v>
          </cell>
        </row>
        <row r="84">
          <cell r="B84" t="str">
            <v>0000002345</v>
          </cell>
          <cell r="C84" t="str">
            <v>Final</v>
          </cell>
          <cell r="D84" t="str">
            <v>NP</v>
          </cell>
          <cell r="E84">
            <v>1</v>
          </cell>
          <cell r="F84">
            <v>40589</v>
          </cell>
          <cell r="G84" t="str">
            <v>Janine Beume</v>
          </cell>
          <cell r="H84" t="str">
            <v>139 Rebecca St, Hamilton, ON L8R 1B9</v>
          </cell>
          <cell r="I84">
            <v>12</v>
          </cell>
          <cell r="J84">
            <v>30</v>
          </cell>
          <cell r="K84">
            <v>40</v>
          </cell>
          <cell r="L84">
            <v>72</v>
          </cell>
          <cell r="M84">
            <v>48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34</v>
          </cell>
          <cell r="S84">
            <v>0</v>
          </cell>
          <cell r="T84">
            <v>2</v>
          </cell>
          <cell r="U84">
            <v>0</v>
          </cell>
          <cell r="V84">
            <v>3</v>
          </cell>
          <cell r="W84">
            <v>39</v>
          </cell>
          <cell r="X84">
            <v>214486.27</v>
          </cell>
          <cell r="Y84">
            <v>100230</v>
          </cell>
          <cell r="Z84">
            <v>0</v>
          </cell>
          <cell r="AA84">
            <v>0</v>
          </cell>
          <cell r="AB84">
            <v>314716.27</v>
          </cell>
          <cell r="AC84" t="str">
            <v>DNA</v>
          </cell>
        </row>
        <row r="85">
          <cell r="B85" t="str">
            <v>0000006038</v>
          </cell>
          <cell r="C85" t="str">
            <v>Final</v>
          </cell>
          <cell r="D85" t="str">
            <v>NP</v>
          </cell>
          <cell r="E85">
            <v>22</v>
          </cell>
          <cell r="F85">
            <v>40588</v>
          </cell>
          <cell r="G85" t="str">
            <v>Grace Roberts</v>
          </cell>
          <cell r="H85" t="str">
            <v>27 Jessica Street, Hamilton, ON L8W 1A4</v>
          </cell>
          <cell r="I85">
            <v>12</v>
          </cell>
          <cell r="J85">
            <v>0</v>
          </cell>
          <cell r="K85">
            <v>10</v>
          </cell>
          <cell r="L85">
            <v>128</v>
          </cell>
          <cell r="M85">
            <v>234</v>
          </cell>
          <cell r="N85">
            <v>0</v>
          </cell>
          <cell r="O85">
            <v>74</v>
          </cell>
          <cell r="P85">
            <v>688</v>
          </cell>
          <cell r="Q85">
            <v>165</v>
          </cell>
          <cell r="R85">
            <v>41.82</v>
          </cell>
          <cell r="S85">
            <v>28.32</v>
          </cell>
          <cell r="T85">
            <v>11.78</v>
          </cell>
          <cell r="U85">
            <v>0</v>
          </cell>
          <cell r="V85">
            <v>12.26</v>
          </cell>
          <cell r="W85">
            <v>94.18</v>
          </cell>
          <cell r="X85">
            <v>395826.6</v>
          </cell>
          <cell r="Y85">
            <v>230503.3</v>
          </cell>
          <cell r="Z85">
            <v>0</v>
          </cell>
          <cell r="AA85">
            <v>0</v>
          </cell>
          <cell r="AB85">
            <v>626329.89999999991</v>
          </cell>
          <cell r="AC85" t="str">
            <v>ELCD</v>
          </cell>
        </row>
        <row r="86">
          <cell r="AA86">
            <v>674133</v>
          </cell>
          <cell r="AB86">
            <v>674133</v>
          </cell>
          <cell r="AC86" t="str">
            <v>DNA</v>
          </cell>
        </row>
        <row r="87">
          <cell r="B87" t="str">
            <v>0000002699</v>
          </cell>
          <cell r="C87" t="str">
            <v>Final</v>
          </cell>
          <cell r="D87" t="str">
            <v>NP</v>
          </cell>
          <cell r="E87">
            <v>30</v>
          </cell>
          <cell r="F87">
            <v>40596</v>
          </cell>
          <cell r="G87" t="str">
            <v>Nicki Glowacki</v>
          </cell>
          <cell r="H87" t="str">
            <v>79 James St S, Hamilton, ON L8P 2Z1</v>
          </cell>
          <cell r="I87">
            <v>12</v>
          </cell>
          <cell r="J87">
            <v>6</v>
          </cell>
          <cell r="K87">
            <v>40</v>
          </cell>
          <cell r="L87">
            <v>208</v>
          </cell>
          <cell r="M87">
            <v>136</v>
          </cell>
          <cell r="N87">
            <v>0</v>
          </cell>
          <cell r="O87">
            <v>0</v>
          </cell>
          <cell r="P87">
            <v>999</v>
          </cell>
          <cell r="Q87">
            <v>50</v>
          </cell>
          <cell r="R87">
            <v>50.42</v>
          </cell>
          <cell r="S87">
            <v>32.159999999999997</v>
          </cell>
          <cell r="T87">
            <v>8</v>
          </cell>
          <cell r="U87">
            <v>0</v>
          </cell>
          <cell r="V87">
            <v>0</v>
          </cell>
          <cell r="W87">
            <v>90.58</v>
          </cell>
          <cell r="X87">
            <v>459574.75</v>
          </cell>
          <cell r="Y87">
            <v>232790.6</v>
          </cell>
          <cell r="Z87">
            <v>0</v>
          </cell>
          <cell r="AA87">
            <v>0</v>
          </cell>
          <cell r="AB87">
            <v>692365.35</v>
          </cell>
          <cell r="AC87" t="str">
            <v>DNA</v>
          </cell>
        </row>
        <row r="88">
          <cell r="B88" t="str">
            <v>0000005127</v>
          </cell>
          <cell r="C88" t="str">
            <v>Final</v>
          </cell>
          <cell r="D88" t="str">
            <v>NP</v>
          </cell>
          <cell r="E88">
            <v>7</v>
          </cell>
          <cell r="F88">
            <v>40630</v>
          </cell>
          <cell r="G88" t="str">
            <v>Marnie Flaherty</v>
          </cell>
          <cell r="H88" t="str">
            <v>44 Greendale Ave, Hamilton, ON L9C 5Z4</v>
          </cell>
          <cell r="I88">
            <v>12</v>
          </cell>
          <cell r="J88">
            <v>20</v>
          </cell>
          <cell r="K88">
            <v>45</v>
          </cell>
          <cell r="L88">
            <v>128</v>
          </cell>
          <cell r="M88">
            <v>36</v>
          </cell>
          <cell r="N88">
            <v>64</v>
          </cell>
          <cell r="O88">
            <v>0</v>
          </cell>
          <cell r="P88">
            <v>210</v>
          </cell>
          <cell r="Q88">
            <v>135</v>
          </cell>
          <cell r="R88">
            <v>42.92</v>
          </cell>
          <cell r="S88">
            <v>10.95</v>
          </cell>
          <cell r="T88">
            <v>16.96</v>
          </cell>
          <cell r="U88">
            <v>155</v>
          </cell>
          <cell r="V88">
            <v>12</v>
          </cell>
          <cell r="W88">
            <v>237.83</v>
          </cell>
          <cell r="X88">
            <v>313972.46000000002</v>
          </cell>
          <cell r="Y88">
            <v>212873.1</v>
          </cell>
          <cell r="Z88">
            <v>494795.34</v>
          </cell>
          <cell r="AA88">
            <v>0</v>
          </cell>
          <cell r="AB88">
            <v>1021640.9000000001</v>
          </cell>
          <cell r="AC88" t="str">
            <v>ELCD</v>
          </cell>
        </row>
        <row r="89">
          <cell r="B89" t="str">
            <v>0000002770</v>
          </cell>
          <cell r="C89" t="str">
            <v>Final</v>
          </cell>
          <cell r="D89" t="str">
            <v>NP</v>
          </cell>
          <cell r="E89">
            <v>34</v>
          </cell>
          <cell r="F89">
            <v>40596</v>
          </cell>
          <cell r="G89" t="str">
            <v>Deborah Myers</v>
          </cell>
          <cell r="H89" t="str">
            <v>33 Cromwell Cres, Hamilton, ON L8G 2E9</v>
          </cell>
          <cell r="I89">
            <v>12</v>
          </cell>
          <cell r="J89">
            <v>20</v>
          </cell>
          <cell r="K89">
            <v>40</v>
          </cell>
          <cell r="L89">
            <v>288</v>
          </cell>
          <cell r="M89">
            <v>508</v>
          </cell>
          <cell r="N89">
            <v>20</v>
          </cell>
          <cell r="O89">
            <v>72</v>
          </cell>
          <cell r="P89">
            <v>1036</v>
          </cell>
          <cell r="Q89">
            <v>352</v>
          </cell>
          <cell r="R89">
            <v>79.91</v>
          </cell>
          <cell r="S89">
            <v>45.99</v>
          </cell>
          <cell r="T89">
            <v>13.92</v>
          </cell>
          <cell r="U89">
            <v>0</v>
          </cell>
          <cell r="V89">
            <v>10.75</v>
          </cell>
          <cell r="W89">
            <v>150.57</v>
          </cell>
          <cell r="X89">
            <v>805542.19</v>
          </cell>
          <cell r="Y89">
            <v>415234.9</v>
          </cell>
          <cell r="Z89">
            <v>0</v>
          </cell>
          <cell r="AA89">
            <v>0</v>
          </cell>
          <cell r="AB89">
            <v>1220777.0899999999</v>
          </cell>
          <cell r="AC89" t="str">
            <v>DNA</v>
          </cell>
        </row>
        <row r="90">
          <cell r="W90">
            <v>1325.18</v>
          </cell>
          <cell r="X90">
            <v>5323575.17</v>
          </cell>
          <cell r="Y90">
            <v>2977832</v>
          </cell>
          <cell r="Z90">
            <v>763547.34000000008</v>
          </cell>
          <cell r="AA90">
            <v>674133</v>
          </cell>
          <cell r="AB90">
            <v>9739087.5099999998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 "/>
      <sheetName val="WI"/>
      <sheetName val="Sheet5"/>
      <sheetName val="2014"/>
      <sheetName val="Multi FTE"/>
    </sheetNames>
    <sheetDataSet>
      <sheetData sheetId="0"/>
      <sheetData sheetId="1"/>
      <sheetData sheetId="2"/>
      <sheetData sheetId="3"/>
      <sheetData sheetId="4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FTE (Calc)</v>
          </cell>
          <cell r="G3" t="str">
            <v>Final</v>
          </cell>
        </row>
        <row r="4">
          <cell r="B4" t="str">
            <v>0000000557</v>
          </cell>
          <cell r="C4" t="str">
            <v>Ancaster Little Gems Children's Centre</v>
          </cell>
          <cell r="D4" t="str">
            <v>Single</v>
          </cell>
          <cell r="E4" t="str">
            <v>Com</v>
          </cell>
          <cell r="F4">
            <v>17.899999999999999</v>
          </cell>
          <cell r="G4">
            <v>17436</v>
          </cell>
        </row>
        <row r="5">
          <cell r="B5" t="str">
            <v>0000000559</v>
          </cell>
          <cell r="C5" t="str">
            <v>Ancaster Small Fry Co-op Preschool</v>
          </cell>
          <cell r="D5" t="str">
            <v>Single</v>
          </cell>
          <cell r="E5" t="str">
            <v>NP</v>
          </cell>
          <cell r="F5">
            <v>0.73</v>
          </cell>
          <cell r="G5">
            <v>776</v>
          </cell>
        </row>
        <row r="6">
          <cell r="B6" t="str">
            <v>0000088166</v>
          </cell>
          <cell r="C6" t="str">
            <v>Austin Academy "For Early Learners"</v>
          </cell>
          <cell r="D6" t="str">
            <v>Single</v>
          </cell>
          <cell r="E6" t="str">
            <v>Com</v>
          </cell>
          <cell r="F6">
            <v>2.38</v>
          </cell>
          <cell r="G6">
            <v>2532</v>
          </cell>
        </row>
        <row r="7">
          <cell r="B7" t="str">
            <v>0000027419</v>
          </cell>
          <cell r="C7" t="str">
            <v>Awesome Beginnings Co-op Nursery School Inc</v>
          </cell>
          <cell r="D7" t="str">
            <v>Single</v>
          </cell>
          <cell r="E7" t="str">
            <v>NP</v>
          </cell>
          <cell r="F7">
            <v>1.36</v>
          </cell>
          <cell r="G7">
            <v>1339</v>
          </cell>
        </row>
        <row r="8">
          <cell r="B8" t="str">
            <v>0000000829</v>
          </cell>
          <cell r="C8" t="str">
            <v>Benjamin Bunny Nursery School</v>
          </cell>
          <cell r="D8" t="str">
            <v>Single</v>
          </cell>
          <cell r="E8" t="str">
            <v>NP</v>
          </cell>
          <cell r="F8">
            <v>1.26</v>
          </cell>
          <cell r="G8">
            <v>1339</v>
          </cell>
        </row>
        <row r="9">
          <cell r="B9" t="str">
            <v>0000081480</v>
          </cell>
          <cell r="C9" t="str">
            <v>Birch Avenue Child Care Centre</v>
          </cell>
          <cell r="D9" t="str">
            <v>Single</v>
          </cell>
          <cell r="E9" t="str">
            <v>Com</v>
          </cell>
          <cell r="F9">
            <v>5.13</v>
          </cell>
          <cell r="G9">
            <v>5184</v>
          </cell>
        </row>
        <row r="10">
          <cell r="B10" t="str">
            <v>0000074859</v>
          </cell>
          <cell r="C10" t="str">
            <v>Blossoms Child Care Centre Inc.</v>
          </cell>
          <cell r="D10" t="str">
            <v>Single</v>
          </cell>
          <cell r="E10" t="str">
            <v>Com</v>
          </cell>
          <cell r="F10">
            <v>9.5</v>
          </cell>
          <cell r="G10">
            <v>9036</v>
          </cell>
        </row>
        <row r="11">
          <cell r="B11" t="str">
            <v>0000001246</v>
          </cell>
          <cell r="C11" t="str">
            <v>Central Day Care</v>
          </cell>
          <cell r="D11" t="str">
            <v>Single</v>
          </cell>
          <cell r="E11" t="str">
            <v>Com</v>
          </cell>
          <cell r="F11">
            <v>19.329999999999998</v>
          </cell>
          <cell r="G11">
            <v>17892</v>
          </cell>
        </row>
        <row r="12">
          <cell r="B12" t="str">
            <v>0000007095</v>
          </cell>
          <cell r="C12" t="str">
            <v>Chestnut Tree Preschool Inc</v>
          </cell>
          <cell r="D12" t="str">
            <v>Single</v>
          </cell>
          <cell r="E12" t="str">
            <v>NP</v>
          </cell>
          <cell r="F12">
            <v>3.14</v>
          </cell>
          <cell r="G12">
            <v>3338</v>
          </cell>
        </row>
        <row r="13">
          <cell r="B13" t="str">
            <v>0000078597</v>
          </cell>
          <cell r="C13" t="str">
            <v>Childventures Early Learning Academy</v>
          </cell>
          <cell r="D13" t="str">
            <v>Single</v>
          </cell>
          <cell r="E13" t="str">
            <v>Com</v>
          </cell>
          <cell r="F13">
            <v>25.5</v>
          </cell>
          <cell r="G13">
            <v>21792</v>
          </cell>
        </row>
        <row r="14">
          <cell r="B14" t="str">
            <v>0000044751</v>
          </cell>
          <cell r="C14" t="str">
            <v>Community Living Hamilton</v>
          </cell>
          <cell r="D14" t="str">
            <v>Single</v>
          </cell>
          <cell r="E14" t="str">
            <v>Com</v>
          </cell>
          <cell r="F14">
            <v>5.75</v>
          </cell>
          <cell r="G14">
            <v>5052</v>
          </cell>
        </row>
        <row r="15">
          <cell r="B15" t="str">
            <v>0000079448</v>
          </cell>
          <cell r="C15" t="str">
            <v>Cudley Corner Child Care Centre Inc</v>
          </cell>
          <cell r="D15" t="str">
            <v>Single</v>
          </cell>
          <cell r="E15" t="str">
            <v>Com</v>
          </cell>
          <cell r="F15">
            <v>11</v>
          </cell>
          <cell r="G15">
            <v>9564</v>
          </cell>
        </row>
        <row r="16">
          <cell r="B16" t="str">
            <v>0000069834</v>
          </cell>
          <cell r="C16" t="str">
            <v>Daycare on Delaware</v>
          </cell>
          <cell r="D16" t="str">
            <v>Single</v>
          </cell>
          <cell r="E16" t="str">
            <v>Com</v>
          </cell>
          <cell r="F16">
            <v>3.5</v>
          </cell>
          <cell r="G16">
            <v>3720</v>
          </cell>
        </row>
        <row r="17">
          <cell r="B17" t="str">
            <v>0000036066</v>
          </cell>
          <cell r="C17" t="str">
            <v>Dundas Valley Montessori School</v>
          </cell>
          <cell r="D17" t="str">
            <v>Single</v>
          </cell>
          <cell r="E17" t="str">
            <v>Com</v>
          </cell>
          <cell r="F17">
            <v>10.35</v>
          </cell>
          <cell r="G17">
            <v>11002</v>
          </cell>
        </row>
        <row r="18">
          <cell r="B18" t="str">
            <v>0000053764</v>
          </cell>
          <cell r="C18" t="str">
            <v>Early Scholars Preschool</v>
          </cell>
          <cell r="D18" t="str">
            <v>Single</v>
          </cell>
          <cell r="E18" t="str">
            <v>Com</v>
          </cell>
          <cell r="F18">
            <v>0</v>
          </cell>
          <cell r="G18">
            <v>0</v>
          </cell>
        </row>
        <row r="19">
          <cell r="B19" t="str">
            <v>0000091948</v>
          </cell>
          <cell r="C19" t="str">
            <v>Fan-Tastic Scholars Child Learning Centre</v>
          </cell>
          <cell r="D19" t="str">
            <v>Single</v>
          </cell>
          <cell r="E19" t="str">
            <v>Com</v>
          </cell>
          <cell r="F19">
            <v>7</v>
          </cell>
          <cell r="G19">
            <v>6384</v>
          </cell>
        </row>
        <row r="20">
          <cell r="B20" t="str">
            <v>0000002301</v>
          </cell>
          <cell r="C20" t="str">
            <v>Farmers Dell Cooperative Preschool of Glanbrook</v>
          </cell>
          <cell r="D20" t="str">
            <v>Single</v>
          </cell>
          <cell r="E20" t="str">
            <v>NP</v>
          </cell>
          <cell r="F20">
            <v>0.63</v>
          </cell>
          <cell r="G20">
            <v>670</v>
          </cell>
        </row>
        <row r="21">
          <cell r="B21" t="str">
            <v>0000002345</v>
          </cell>
          <cell r="C21" t="str">
            <v>First Class Children's Centre</v>
          </cell>
          <cell r="D21" t="str">
            <v>Single</v>
          </cell>
          <cell r="E21" t="str">
            <v>Com</v>
          </cell>
          <cell r="F21">
            <v>39</v>
          </cell>
          <cell r="G21">
            <v>39336</v>
          </cell>
        </row>
        <row r="22">
          <cell r="B22" t="str">
            <v>0000002462</v>
          </cell>
          <cell r="C22" t="str">
            <v>Galbraith Day Care Services Inc</v>
          </cell>
          <cell r="D22" t="str">
            <v>Single</v>
          </cell>
          <cell r="E22" t="str">
            <v>NP</v>
          </cell>
          <cell r="F22">
            <v>3.25</v>
          </cell>
          <cell r="G22">
            <v>64572</v>
          </cell>
        </row>
        <row r="23">
          <cell r="B23" t="str">
            <v>0000002470</v>
          </cell>
          <cell r="C23" t="str">
            <v>Garside Day Care Centre</v>
          </cell>
          <cell r="D23" t="str">
            <v>Single</v>
          </cell>
          <cell r="E23" t="str">
            <v>NP</v>
          </cell>
          <cell r="F23">
            <v>8.75</v>
          </cell>
          <cell r="G23">
            <v>7440</v>
          </cell>
        </row>
        <row r="24">
          <cell r="B24" t="str">
            <v>0000002564</v>
          </cell>
          <cell r="C24" t="str">
            <v>Golfwood Day Care Service Inc</v>
          </cell>
          <cell r="D24" t="str">
            <v>Single</v>
          </cell>
          <cell r="E24" t="str">
            <v>NP</v>
          </cell>
          <cell r="F24">
            <v>6.25</v>
          </cell>
          <cell r="G24">
            <v>81324</v>
          </cell>
        </row>
        <row r="25">
          <cell r="B25" t="str">
            <v>0000002670</v>
          </cell>
          <cell r="C25" t="str">
            <v>Hamilton &amp; District Council of Co-op Preschools In</v>
          </cell>
          <cell r="D25" t="str">
            <v>Single</v>
          </cell>
          <cell r="E25" t="str">
            <v>NP</v>
          </cell>
          <cell r="F25">
            <v>3.56</v>
          </cell>
          <cell r="G25">
            <v>3300</v>
          </cell>
        </row>
        <row r="26">
          <cell r="B26" t="str">
            <v>0000093744</v>
          </cell>
          <cell r="C26" t="str">
            <v>Hamilton Early Learning Centre</v>
          </cell>
          <cell r="D26" t="str">
            <v>Single</v>
          </cell>
          <cell r="E26" t="str">
            <v>NP</v>
          </cell>
          <cell r="F26">
            <v>9</v>
          </cell>
          <cell r="G26">
            <v>7968</v>
          </cell>
        </row>
        <row r="27">
          <cell r="B27" t="str">
            <v>0000002703</v>
          </cell>
          <cell r="C27" t="str">
            <v>Hamilton East Kiwanis Boys &amp; Girls Club</v>
          </cell>
          <cell r="D27" t="str">
            <v>Multi</v>
          </cell>
          <cell r="E27" t="str">
            <v>NP</v>
          </cell>
          <cell r="F27">
            <v>18.22</v>
          </cell>
          <cell r="G27">
            <v>17904</v>
          </cell>
        </row>
        <row r="28">
          <cell r="B28" t="str">
            <v>0000002770</v>
          </cell>
          <cell r="C28" t="str">
            <v>Hamilton-Wentworth Catholic Child Care Centres Inc</v>
          </cell>
          <cell r="D28" t="str">
            <v>Multi</v>
          </cell>
          <cell r="E28" t="str">
            <v>NP</v>
          </cell>
          <cell r="F28">
            <v>212.29999999999995</v>
          </cell>
          <cell r="G28">
            <v>210984</v>
          </cell>
        </row>
        <row r="29">
          <cell r="B29" t="str">
            <v>0000002847</v>
          </cell>
          <cell r="C29" t="str">
            <v>Heritage Green Child Care Inc</v>
          </cell>
          <cell r="D29" t="str">
            <v>Multi</v>
          </cell>
          <cell r="E29" t="str">
            <v>NP</v>
          </cell>
          <cell r="F29">
            <v>11.379999999999999</v>
          </cell>
          <cell r="G29">
            <v>10632</v>
          </cell>
        </row>
        <row r="30">
          <cell r="B30" t="str">
            <v>0000082536</v>
          </cell>
          <cell r="C30" t="str">
            <v>Imagineer’s Early Learning Centre</v>
          </cell>
          <cell r="D30" t="str">
            <v>Single</v>
          </cell>
          <cell r="E30" t="str">
            <v>Com</v>
          </cell>
          <cell r="F30">
            <v>9.39</v>
          </cell>
          <cell r="G30">
            <v>8640</v>
          </cell>
        </row>
        <row r="31">
          <cell r="B31" t="str">
            <v>0000002976</v>
          </cell>
          <cell r="C31" t="str">
            <v>Infant Jesus Kindergarten</v>
          </cell>
          <cell r="D31" t="str">
            <v>Multi</v>
          </cell>
          <cell r="E31" t="str">
            <v>NP</v>
          </cell>
          <cell r="F31">
            <v>16.25</v>
          </cell>
          <cell r="G31">
            <v>13548</v>
          </cell>
        </row>
        <row r="32">
          <cell r="B32" t="str">
            <v>0000007093</v>
          </cell>
          <cell r="C32" t="str">
            <v>Jacks &amp; Jills Co-op Preschool of Ancaster Inc</v>
          </cell>
          <cell r="D32" t="str">
            <v>Single</v>
          </cell>
          <cell r="E32" t="str">
            <v>NP</v>
          </cell>
          <cell r="F32">
            <v>0.97</v>
          </cell>
          <cell r="G32">
            <v>893</v>
          </cell>
        </row>
        <row r="33">
          <cell r="B33" t="str">
            <v>0000003110</v>
          </cell>
          <cell r="C33" t="str">
            <v>Jamesville Children's Day Care Centre</v>
          </cell>
          <cell r="D33" t="str">
            <v>Single</v>
          </cell>
          <cell r="E33" t="str">
            <v>NP</v>
          </cell>
          <cell r="F33">
            <v>19.29</v>
          </cell>
          <cell r="G33">
            <v>19704</v>
          </cell>
        </row>
        <row r="34">
          <cell r="B34" t="str">
            <v>0000074858</v>
          </cell>
          <cell r="C34" t="str">
            <v>Kinderseeds</v>
          </cell>
          <cell r="D34" t="str">
            <v>Single</v>
          </cell>
          <cell r="E34" t="str">
            <v>Com</v>
          </cell>
          <cell r="F34">
            <v>2.82</v>
          </cell>
          <cell r="G34">
            <v>2736</v>
          </cell>
        </row>
        <row r="35">
          <cell r="B35" t="str">
            <v>0000053768</v>
          </cell>
          <cell r="C35" t="str">
            <v>Kindertown Child Care Centre</v>
          </cell>
          <cell r="D35" t="str">
            <v>Single</v>
          </cell>
          <cell r="E35" t="str">
            <v>Com</v>
          </cell>
          <cell r="F35">
            <v>19.559999999999999</v>
          </cell>
          <cell r="G35">
            <v>18396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>
            <v>8.1</v>
          </cell>
          <cell r="G36">
            <v>8244</v>
          </cell>
        </row>
        <row r="37">
          <cell r="B37" t="str">
            <v>0000003481</v>
          </cell>
          <cell r="C37" t="str">
            <v>LeBallon Rouge De Hamilton</v>
          </cell>
          <cell r="D37" t="str">
            <v>Single</v>
          </cell>
          <cell r="E37" t="str">
            <v>NP</v>
          </cell>
          <cell r="F37">
            <v>11.58</v>
          </cell>
          <cell r="G37">
            <v>11784</v>
          </cell>
        </row>
        <row r="38">
          <cell r="B38" t="str">
            <v>0000026042</v>
          </cell>
          <cell r="C38" t="str">
            <v>Little Learning House Fennell</v>
          </cell>
          <cell r="D38" t="str">
            <v>Multi</v>
          </cell>
          <cell r="E38" t="str">
            <v>Com</v>
          </cell>
          <cell r="F38">
            <v>12.879999999999999</v>
          </cell>
          <cell r="G38">
            <v>12096</v>
          </cell>
        </row>
        <row r="39">
          <cell r="B39" t="str">
            <v>0000003559</v>
          </cell>
          <cell r="C39" t="str">
            <v>Little Mountaineers</v>
          </cell>
          <cell r="D39" t="str">
            <v>Single</v>
          </cell>
          <cell r="E39" t="str">
            <v>NP</v>
          </cell>
          <cell r="F39">
            <v>0.73</v>
          </cell>
          <cell r="G39">
            <v>776</v>
          </cell>
        </row>
        <row r="40">
          <cell r="B40" t="str">
            <v>0000003560</v>
          </cell>
          <cell r="C40" t="str">
            <v>Little Peoples Day Care</v>
          </cell>
          <cell r="D40" t="str">
            <v>Single</v>
          </cell>
          <cell r="E40" t="str">
            <v>NP</v>
          </cell>
          <cell r="F40">
            <v>31.99</v>
          </cell>
          <cell r="G40">
            <v>29484</v>
          </cell>
        </row>
        <row r="41">
          <cell r="B41" t="str">
            <v>0000003609</v>
          </cell>
          <cell r="C41" t="str">
            <v>Lucky Day Nursery Inc</v>
          </cell>
          <cell r="D41" t="str">
            <v>Single</v>
          </cell>
          <cell r="E41" t="str">
            <v>Com</v>
          </cell>
          <cell r="F41">
            <v>8.25</v>
          </cell>
          <cell r="G41">
            <v>7704</v>
          </cell>
        </row>
        <row r="42">
          <cell r="B42" t="str">
            <v>0000003852</v>
          </cell>
          <cell r="C42" t="str">
            <v>McMaster Children's Centre Inc</v>
          </cell>
          <cell r="D42" t="str">
            <v>Single</v>
          </cell>
          <cell r="E42" t="str">
            <v>NP</v>
          </cell>
          <cell r="F42">
            <v>14</v>
          </cell>
          <cell r="G42">
            <v>13284</v>
          </cell>
        </row>
        <row r="43">
          <cell r="B43" t="str">
            <v>0000003856</v>
          </cell>
          <cell r="C43" t="str">
            <v>McMaster Students Union Incorporated</v>
          </cell>
          <cell r="D43" t="str">
            <v>Single</v>
          </cell>
          <cell r="E43" t="str">
            <v>NP</v>
          </cell>
          <cell r="F43">
            <v>9.32</v>
          </cell>
          <cell r="G43">
            <v>7440</v>
          </cell>
        </row>
        <row r="44">
          <cell r="B44" t="str">
            <v>0000053769</v>
          </cell>
          <cell r="C44" t="str">
            <v>Meadowlands Preschool Inc.</v>
          </cell>
          <cell r="D44" t="str">
            <v>Single</v>
          </cell>
          <cell r="E44" t="str">
            <v>Com</v>
          </cell>
          <cell r="F44">
            <v>20</v>
          </cell>
          <cell r="G44">
            <v>18072</v>
          </cell>
        </row>
        <row r="45">
          <cell r="B45" t="str">
            <v>0000004010</v>
          </cell>
          <cell r="C45" t="str">
            <v>Mother Goose Coop Preschool Inc</v>
          </cell>
          <cell r="D45" t="str">
            <v>Single</v>
          </cell>
          <cell r="E45" t="str">
            <v>NP</v>
          </cell>
          <cell r="F45">
            <v>0.63</v>
          </cell>
          <cell r="G45">
            <v>670</v>
          </cell>
        </row>
        <row r="46">
          <cell r="B46" t="str">
            <v>0000004019</v>
          </cell>
          <cell r="C46" t="str">
            <v>Mountain Nursery School</v>
          </cell>
          <cell r="D46" t="str">
            <v>Single</v>
          </cell>
          <cell r="E46" t="str">
            <v>Com</v>
          </cell>
          <cell r="F46">
            <v>5.5</v>
          </cell>
          <cell r="G46">
            <v>4248</v>
          </cell>
        </row>
        <row r="47">
          <cell r="B47" t="str">
            <v>0000004137</v>
          </cell>
          <cell r="C47" t="str">
            <v>Mt Hamilton Baptist Day Care Centre</v>
          </cell>
          <cell r="D47" t="str">
            <v>Multi</v>
          </cell>
          <cell r="E47" t="str">
            <v>NP</v>
          </cell>
          <cell r="F47">
            <v>28.86</v>
          </cell>
          <cell r="G47">
            <v>28416</v>
          </cell>
        </row>
        <row r="48">
          <cell r="B48" t="str">
            <v>0000062723</v>
          </cell>
          <cell r="C48" t="str">
            <v>Niwasa Early Learning and Care Centre</v>
          </cell>
          <cell r="D48" t="str">
            <v>Single</v>
          </cell>
          <cell r="E48" t="str">
            <v>NP</v>
          </cell>
          <cell r="F48">
            <v>4.0199999999999996</v>
          </cell>
          <cell r="G48">
            <v>3324</v>
          </cell>
        </row>
        <row r="49">
          <cell r="B49" t="str">
            <v>NHS</v>
          </cell>
          <cell r="C49" t="str">
            <v>Niwasa Head Start</v>
          </cell>
          <cell r="D49" t="str">
            <v>Single</v>
          </cell>
          <cell r="E49" t="str">
            <v>NP</v>
          </cell>
          <cell r="F49">
            <v>0</v>
          </cell>
          <cell r="G49">
            <v>6356</v>
          </cell>
        </row>
        <row r="50">
          <cell r="B50" t="str">
            <v>0000004258</v>
          </cell>
          <cell r="C50" t="str">
            <v>Noah's Ark Children's Centre</v>
          </cell>
          <cell r="D50" t="str">
            <v>Single</v>
          </cell>
          <cell r="E50" t="str">
            <v>NP</v>
          </cell>
          <cell r="F50">
            <v>10.73</v>
          </cell>
          <cell r="G50">
            <v>9144</v>
          </cell>
        </row>
        <row r="51">
          <cell r="B51" t="str">
            <v>0000006043</v>
          </cell>
          <cell r="C51" t="str">
            <v>Paradise Corner Children's Centre</v>
          </cell>
          <cell r="D51" t="str">
            <v>Single</v>
          </cell>
          <cell r="E51" t="str">
            <v>Com</v>
          </cell>
          <cell r="F51">
            <v>22.78</v>
          </cell>
          <cell r="G51">
            <v>23148</v>
          </cell>
        </row>
        <row r="52">
          <cell r="B52" t="str">
            <v>0000004505</v>
          </cell>
          <cell r="C52" t="str">
            <v>Paramount Family Centre</v>
          </cell>
          <cell r="D52" t="str">
            <v>Single</v>
          </cell>
          <cell r="E52" t="str">
            <v>NP</v>
          </cell>
          <cell r="F52">
            <v>13.34</v>
          </cell>
          <cell r="G52">
            <v>12060</v>
          </cell>
        </row>
        <row r="53">
          <cell r="B53" t="str">
            <v>0000075862</v>
          </cell>
          <cell r="C53" t="str">
            <v>Peekaboo Group Child Care Inc</v>
          </cell>
          <cell r="D53" t="str">
            <v>Multi</v>
          </cell>
          <cell r="E53" t="str">
            <v>Com</v>
          </cell>
          <cell r="F53">
            <v>29</v>
          </cell>
          <cell r="G53">
            <v>27636</v>
          </cell>
        </row>
        <row r="54">
          <cell r="B54" t="str">
            <v>0000007091</v>
          </cell>
          <cell r="C54" t="str">
            <v>Peter Pan Co-op Preschool of Hamilton</v>
          </cell>
          <cell r="D54" t="str">
            <v>Single</v>
          </cell>
          <cell r="E54" t="str">
            <v>NP</v>
          </cell>
          <cell r="F54">
            <v>0.94</v>
          </cell>
          <cell r="G54">
            <v>893</v>
          </cell>
        </row>
        <row r="55">
          <cell r="B55" t="str">
            <v>0000004620</v>
          </cell>
          <cell r="C55" t="str">
            <v>Pied Piper Co-op Preschool of Hamilton Inc</v>
          </cell>
          <cell r="D55" t="str">
            <v>Single</v>
          </cell>
          <cell r="E55" t="str">
            <v>NP</v>
          </cell>
          <cell r="F55">
            <v>0.52</v>
          </cell>
          <cell r="G55">
            <v>553</v>
          </cell>
        </row>
        <row r="56">
          <cell r="B56" t="str">
            <v>Journal</v>
          </cell>
          <cell r="C56" t="str">
            <v>Red Hill Family Centre</v>
          </cell>
          <cell r="D56" t="str">
            <v>Single</v>
          </cell>
          <cell r="E56" t="str">
            <v>NP</v>
          </cell>
          <cell r="F56">
            <v>0</v>
          </cell>
          <cell r="G56">
            <v>0</v>
          </cell>
        </row>
        <row r="57">
          <cell r="B57" t="str">
            <v>0000010875</v>
          </cell>
          <cell r="C57" t="str">
            <v>Redeemer University College</v>
          </cell>
          <cell r="D57" t="str">
            <v>Single</v>
          </cell>
          <cell r="E57" t="str">
            <v>NP</v>
          </cell>
          <cell r="F57">
            <v>5.6</v>
          </cell>
          <cell r="G57">
            <v>5136</v>
          </cell>
        </row>
        <row r="58">
          <cell r="B58" t="str">
            <v>0000005253</v>
          </cell>
          <cell r="C58" t="str">
            <v>St James Co-op  Nursery School of Dundas</v>
          </cell>
          <cell r="D58" t="str">
            <v>Single</v>
          </cell>
          <cell r="E58" t="str">
            <v>NP</v>
          </cell>
          <cell r="F58">
            <v>1.1499999999999999</v>
          </cell>
          <cell r="G58">
            <v>1116</v>
          </cell>
        </row>
        <row r="59">
          <cell r="B59" t="str">
            <v>0000076745</v>
          </cell>
          <cell r="C59" t="str">
            <v>St Joachim Children's Centre of Ancaster Inc</v>
          </cell>
          <cell r="D59" t="str">
            <v>Single</v>
          </cell>
          <cell r="E59" t="str">
            <v>NP</v>
          </cell>
          <cell r="F59">
            <v>12.5</v>
          </cell>
          <cell r="G59">
            <v>12756</v>
          </cell>
        </row>
        <row r="60">
          <cell r="B60" t="str">
            <v>0000005260</v>
          </cell>
          <cell r="C60" t="str">
            <v>St Mark's Co-op Preschool Inc</v>
          </cell>
          <cell r="D60" t="str">
            <v>Single</v>
          </cell>
          <cell r="E60" t="str">
            <v>NP</v>
          </cell>
          <cell r="F60">
            <v>0.1</v>
          </cell>
          <cell r="G60">
            <v>106</v>
          </cell>
        </row>
        <row r="61">
          <cell r="B61" t="str">
            <v>0000005244</v>
          </cell>
          <cell r="C61" t="str">
            <v>St Matthew's Children's Centre</v>
          </cell>
          <cell r="D61" t="str">
            <v>Single</v>
          </cell>
          <cell r="E61" t="str">
            <v>NP</v>
          </cell>
          <cell r="F61">
            <v>10</v>
          </cell>
          <cell r="G61">
            <v>6382</v>
          </cell>
        </row>
        <row r="62">
          <cell r="B62" t="str">
            <v>ECSIS</v>
          </cell>
          <cell r="C62" t="str">
            <v>St Matthew's Children's Centre</v>
          </cell>
          <cell r="D62" t="str">
            <v>Agency</v>
          </cell>
          <cell r="E62" t="str">
            <v>NP</v>
          </cell>
          <cell r="F62">
            <v>41.5</v>
          </cell>
          <cell r="G62">
            <v>44114</v>
          </cell>
        </row>
        <row r="63">
          <cell r="B63" t="str">
            <v>0000005248</v>
          </cell>
          <cell r="C63" t="str">
            <v>St Peter's Children's Day Care Centre of Hamiton</v>
          </cell>
          <cell r="D63" t="str">
            <v>Single</v>
          </cell>
          <cell r="E63" t="str">
            <v>NP</v>
          </cell>
          <cell r="F63">
            <v>10.49</v>
          </cell>
          <cell r="G63">
            <v>10356</v>
          </cell>
        </row>
        <row r="64">
          <cell r="B64" t="str">
            <v>0000032082</v>
          </cell>
          <cell r="C64" t="str">
            <v>St. Martin's Manor Early Learning Centre</v>
          </cell>
          <cell r="D64" t="str">
            <v>Single</v>
          </cell>
          <cell r="E64" t="str">
            <v>NP</v>
          </cell>
          <cell r="F64">
            <v>9.5299999999999994</v>
          </cell>
          <cell r="G64">
            <v>9180</v>
          </cell>
        </row>
        <row r="65">
          <cell r="B65" t="str">
            <v>0000005306</v>
          </cell>
          <cell r="C65" t="str">
            <v>Stoney Creek Co-op Preschool Inc</v>
          </cell>
          <cell r="D65" t="str">
            <v>Single</v>
          </cell>
          <cell r="E65" t="str">
            <v>NP</v>
          </cell>
          <cell r="F65">
            <v>0.42</v>
          </cell>
          <cell r="G65">
            <v>446</v>
          </cell>
        </row>
        <row r="66">
          <cell r="B66" t="str">
            <v>0000005933</v>
          </cell>
          <cell r="C66" t="str">
            <v>Sunny Days Nursery</v>
          </cell>
          <cell r="D66" t="str">
            <v>Single</v>
          </cell>
          <cell r="E66" t="str">
            <v>Com</v>
          </cell>
          <cell r="F66">
            <v>3</v>
          </cell>
          <cell r="G66">
            <v>2124</v>
          </cell>
        </row>
        <row r="67">
          <cell r="B67" t="str">
            <v>0000005338</v>
          </cell>
          <cell r="C67" t="str">
            <v>Sunshine &amp; Rainbows Christian Day Care Ctr</v>
          </cell>
          <cell r="D67" t="str">
            <v>Single</v>
          </cell>
          <cell r="E67" t="str">
            <v>Com</v>
          </cell>
          <cell r="F67">
            <v>8.75</v>
          </cell>
          <cell r="G67">
            <v>7440</v>
          </cell>
        </row>
        <row r="68">
          <cell r="B68" t="str">
            <v>0000069835</v>
          </cell>
          <cell r="C68" t="str">
            <v>Sunshine Daycare</v>
          </cell>
          <cell r="D68" t="str">
            <v>Single</v>
          </cell>
          <cell r="E68" t="str">
            <v>Com</v>
          </cell>
          <cell r="F68">
            <v>8.17</v>
          </cell>
          <cell r="G68">
            <v>7620</v>
          </cell>
        </row>
        <row r="69">
          <cell r="B69" t="str">
            <v>0000005387</v>
          </cell>
          <cell r="C69" t="str">
            <v>Tapawingo Day Care</v>
          </cell>
          <cell r="D69" t="str">
            <v>Single</v>
          </cell>
          <cell r="E69" t="str">
            <v>NP</v>
          </cell>
          <cell r="F69">
            <v>13.37</v>
          </cell>
          <cell r="G69">
            <v>13152</v>
          </cell>
        </row>
        <row r="70">
          <cell r="B70" t="str">
            <v>0000007069</v>
          </cell>
          <cell r="C70" t="str">
            <v>Temple Playhouse</v>
          </cell>
          <cell r="D70" t="str">
            <v>Single</v>
          </cell>
          <cell r="E70" t="str">
            <v>Com</v>
          </cell>
          <cell r="F70">
            <v>10.84</v>
          </cell>
          <cell r="G70">
            <v>7668</v>
          </cell>
        </row>
        <row r="71">
          <cell r="B71" t="str">
            <v>0000040311</v>
          </cell>
          <cell r="C71" t="str">
            <v>The Millgrove Children's Centre</v>
          </cell>
          <cell r="D71" t="str">
            <v>Multi</v>
          </cell>
          <cell r="E71" t="str">
            <v>Com</v>
          </cell>
          <cell r="F71">
            <v>18.91</v>
          </cell>
          <cell r="G71">
            <v>19308</v>
          </cell>
        </row>
        <row r="72">
          <cell r="B72" t="str">
            <v>0000005127</v>
          </cell>
          <cell r="C72" t="str">
            <v>Today's Family</v>
          </cell>
          <cell r="D72" t="str">
            <v>Multi</v>
          </cell>
          <cell r="E72" t="str">
            <v>NP</v>
          </cell>
          <cell r="F72">
            <v>85.63</v>
          </cell>
          <cell r="G72">
            <v>200226.68</v>
          </cell>
        </row>
        <row r="73">
          <cell r="B73" t="str">
            <v>0000006038</v>
          </cell>
          <cell r="C73" t="str">
            <v>Umbrella Family &amp; Child Centre of Hamilton</v>
          </cell>
          <cell r="D73" t="str">
            <v>Multi</v>
          </cell>
          <cell r="E73" t="str">
            <v>NP</v>
          </cell>
          <cell r="F73">
            <v>108.61999999999999</v>
          </cell>
          <cell r="G73">
            <v>105636</v>
          </cell>
        </row>
        <row r="74">
          <cell r="B74" t="str">
            <v>0000006067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12504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9036</v>
          </cell>
        </row>
        <row r="76">
          <cell r="B76" t="str">
            <v>0000005730</v>
          </cell>
          <cell r="C76" t="str">
            <v>Waterdown District Children's Centre</v>
          </cell>
          <cell r="D76" t="str">
            <v>Multi</v>
          </cell>
          <cell r="E76" t="str">
            <v>NP</v>
          </cell>
          <cell r="F76">
            <v>21.83</v>
          </cell>
          <cell r="G76">
            <v>22140</v>
          </cell>
        </row>
        <row r="77">
          <cell r="B77" t="str">
            <v>0000083682</v>
          </cell>
          <cell r="C77" t="str">
            <v>Way to Learn Daycare</v>
          </cell>
          <cell r="D77" t="str">
            <v>Single</v>
          </cell>
          <cell r="E77" t="str">
            <v>Com</v>
          </cell>
          <cell r="F77">
            <v>6</v>
          </cell>
          <cell r="G77">
            <v>5316</v>
          </cell>
        </row>
        <row r="78">
          <cell r="B78" t="str">
            <v>0000005764</v>
          </cell>
          <cell r="C78" t="str">
            <v>Wesley Urban Ministries Inc</v>
          </cell>
          <cell r="D78" t="str">
            <v>Multi</v>
          </cell>
          <cell r="E78" t="str">
            <v>NP</v>
          </cell>
          <cell r="F78">
            <v>4.9800000000000004</v>
          </cell>
          <cell r="G78">
            <v>5160</v>
          </cell>
        </row>
        <row r="79">
          <cell r="B79" t="str">
            <v>0000033910</v>
          </cell>
          <cell r="C79" t="str">
            <v>Westdale Children's School</v>
          </cell>
          <cell r="D79" t="str">
            <v>Single</v>
          </cell>
          <cell r="E79" t="str">
            <v>NP</v>
          </cell>
          <cell r="F79">
            <v>0.97</v>
          </cell>
          <cell r="G79">
            <v>893</v>
          </cell>
        </row>
        <row r="80">
          <cell r="B80" t="str">
            <v>0000005772</v>
          </cell>
          <cell r="C80" t="str">
            <v>Westdale Co-op Preschool</v>
          </cell>
          <cell r="D80" t="str">
            <v>Single</v>
          </cell>
          <cell r="E80" t="str">
            <v>NP</v>
          </cell>
          <cell r="F80">
            <v>0.42</v>
          </cell>
          <cell r="G80">
            <v>446</v>
          </cell>
        </row>
        <row r="81">
          <cell r="B81" t="str">
            <v>0000005816</v>
          </cell>
          <cell r="C81" t="str">
            <v>Winona Children's Centre</v>
          </cell>
          <cell r="D81" t="str">
            <v>Single</v>
          </cell>
          <cell r="E81" t="str">
            <v>Com</v>
          </cell>
          <cell r="F81">
            <v>11.06</v>
          </cell>
          <cell r="G81">
            <v>10896</v>
          </cell>
        </row>
        <row r="82">
          <cell r="B82" t="str">
            <v>0000002699</v>
          </cell>
          <cell r="C82" t="str">
            <v>YMCA Day Care Centres</v>
          </cell>
          <cell r="D82" t="str">
            <v>Multi</v>
          </cell>
          <cell r="E82" t="str">
            <v>NP</v>
          </cell>
          <cell r="F82">
            <v>104.15</v>
          </cell>
          <cell r="G82">
            <v>106464</v>
          </cell>
        </row>
        <row r="83">
          <cell r="B83" t="str">
            <v>0000007346</v>
          </cell>
          <cell r="C83" t="str">
            <v>YWCA Daycares</v>
          </cell>
          <cell r="D83" t="str">
            <v>Multi</v>
          </cell>
          <cell r="E83" t="str">
            <v>NP</v>
          </cell>
          <cell r="F83">
            <v>27.810000000000002</v>
          </cell>
          <cell r="G83">
            <v>23016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_Capacity_Hamilton"/>
      <sheetName val="Lic Cap with SC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OV 2015"/>
      <sheetName val="In Year Increase"/>
      <sheetName val="Impact SP"/>
      <sheetName val="2015"/>
      <sheetName val="ORIGINAL INPUT"/>
      <sheetName val="St.Matts"/>
      <sheetName val="HO"/>
      <sheetName val="sites"/>
    </sheetNames>
    <sheetDataSet>
      <sheetData sheetId="0"/>
      <sheetData sheetId="1">
        <row r="7">
          <cell r="A7" t="str">
            <v>Head Office</v>
          </cell>
          <cell r="B7" t="str">
            <v>2015 WS, WI, INPUT</v>
          </cell>
          <cell r="C7" t="str">
            <v>2015 Increase to Wage Subsidy</v>
          </cell>
        </row>
        <row r="8">
          <cell r="A8" t="str">
            <v>Ancaster Little Gems Children's Centre</v>
          </cell>
          <cell r="B8">
            <v>149033</v>
          </cell>
          <cell r="C8">
            <v>6055</v>
          </cell>
        </row>
        <row r="9">
          <cell r="A9" t="str">
            <v>Ancaster Small Fry Co-op Preschool</v>
          </cell>
          <cell r="B9">
            <v>15827</v>
          </cell>
          <cell r="C9">
            <v>0</v>
          </cell>
        </row>
        <row r="10">
          <cell r="A10" t="str">
            <v>Austin Academy "For Early Learners"</v>
          </cell>
          <cell r="B10">
            <v>13620</v>
          </cell>
          <cell r="C10">
            <v>0</v>
          </cell>
        </row>
        <row r="11">
          <cell r="A11" t="str">
            <v>Awesome Beginnings Co-op Nursery School Inc</v>
          </cell>
          <cell r="B11">
            <v>11066</v>
          </cell>
          <cell r="C11">
            <v>0</v>
          </cell>
        </row>
        <row r="12">
          <cell r="A12" t="str">
            <v>Benjamin Bunny Nursery School</v>
          </cell>
          <cell r="B12">
            <v>19795</v>
          </cell>
          <cell r="C12">
            <v>0</v>
          </cell>
        </row>
        <row r="13">
          <cell r="A13" t="str">
            <v>Birch Avenue Child Care Centre</v>
          </cell>
          <cell r="B13">
            <v>38031</v>
          </cell>
          <cell r="C13">
            <v>37228</v>
          </cell>
        </row>
        <row r="14">
          <cell r="A14" t="str">
            <v>Blossoms Child Care Centre Inc.</v>
          </cell>
          <cell r="B14">
            <v>74022</v>
          </cell>
          <cell r="C14">
            <v>0</v>
          </cell>
        </row>
        <row r="15">
          <cell r="A15" t="str">
            <v>Central Day Care</v>
          </cell>
          <cell r="B15">
            <v>140586</v>
          </cell>
          <cell r="C15">
            <v>0</v>
          </cell>
        </row>
        <row r="16">
          <cell r="A16" t="str">
            <v>Childventures Early Learning Academy</v>
          </cell>
          <cell r="B16">
            <v>179994</v>
          </cell>
          <cell r="C16">
            <v>8028</v>
          </cell>
        </row>
        <row r="17">
          <cell r="A17" t="str">
            <v>Cudley Corner Child Care Centre Inc</v>
          </cell>
          <cell r="B17">
            <v>64410</v>
          </cell>
          <cell r="C17">
            <v>26597</v>
          </cell>
        </row>
        <row r="18">
          <cell r="A18" t="str">
            <v>Daycare on Delaware</v>
          </cell>
          <cell r="B18">
            <v>39096</v>
          </cell>
          <cell r="C18">
            <v>1282</v>
          </cell>
        </row>
        <row r="19">
          <cell r="A19" t="str">
            <v>Dundas Valley Montessori School</v>
          </cell>
          <cell r="B19">
            <v>88023</v>
          </cell>
          <cell r="C19">
            <v>872</v>
          </cell>
        </row>
        <row r="20">
          <cell r="A20" t="str">
            <v>Early Scholars Preschool</v>
          </cell>
          <cell r="B20">
            <v>0</v>
          </cell>
          <cell r="C20">
            <v>0</v>
          </cell>
        </row>
        <row r="21">
          <cell r="A21" t="str">
            <v>Fan-Tastic Scholars Child Learning Centre</v>
          </cell>
          <cell r="B21">
            <v>48318</v>
          </cell>
          <cell r="C21">
            <v>26346</v>
          </cell>
        </row>
        <row r="22">
          <cell r="A22" t="str">
            <v>Farmers Dell Cooperative Preschool of Glanbrook</v>
          </cell>
          <cell r="B22">
            <v>9427</v>
          </cell>
          <cell r="C22">
            <v>0</v>
          </cell>
        </row>
        <row r="23">
          <cell r="A23" t="str">
            <v>First Class Children's Centre</v>
          </cell>
          <cell r="B23">
            <v>331200</v>
          </cell>
          <cell r="C23">
            <v>28725</v>
          </cell>
        </row>
        <row r="24">
          <cell r="A24" t="str">
            <v>Galbraith Day Care Services Inc</v>
          </cell>
          <cell r="B24">
            <v>153828</v>
          </cell>
          <cell r="C24">
            <v>0</v>
          </cell>
        </row>
        <row r="25">
          <cell r="A25" t="str">
            <v>Garside Day Care Centre</v>
          </cell>
          <cell r="B25">
            <v>85520</v>
          </cell>
          <cell r="C25">
            <v>0</v>
          </cell>
        </row>
        <row r="26">
          <cell r="A26" t="str">
            <v>Golfwood Day Care Service Inc</v>
          </cell>
          <cell r="B26">
            <v>226044</v>
          </cell>
          <cell r="C26">
            <v>0</v>
          </cell>
        </row>
        <row r="27">
          <cell r="A27" t="str">
            <v>Hamilton Early Learning Centre</v>
          </cell>
          <cell r="B27">
            <v>88098</v>
          </cell>
          <cell r="C27">
            <v>0</v>
          </cell>
        </row>
        <row r="28">
          <cell r="A28" t="str">
            <v>Hamilton East Kiwanis Boys &amp; Girls Club</v>
          </cell>
          <cell r="B28">
            <v>153855</v>
          </cell>
          <cell r="C28">
            <v>33061</v>
          </cell>
        </row>
        <row r="29">
          <cell r="A29" t="str">
            <v>Hamilton-Wentworth Catholic Child Care Centres Inc</v>
          </cell>
          <cell r="B29">
            <v>1487536</v>
          </cell>
          <cell r="C29">
            <v>116508</v>
          </cell>
        </row>
        <row r="30">
          <cell r="A30" t="str">
            <v>Heritage Green Child Care Inc</v>
          </cell>
          <cell r="B30">
            <v>94883</v>
          </cell>
          <cell r="C30">
            <v>14558</v>
          </cell>
        </row>
        <row r="31">
          <cell r="A31" t="str">
            <v>Imagineer’s Early Learning Centre</v>
          </cell>
          <cell r="B31">
            <v>72114</v>
          </cell>
          <cell r="C31">
            <v>0</v>
          </cell>
        </row>
        <row r="32">
          <cell r="A32" t="str">
            <v>Infant Jesus Kindergarten</v>
          </cell>
          <cell r="B32">
            <v>166315</v>
          </cell>
          <cell r="C32">
            <v>18574</v>
          </cell>
        </row>
        <row r="33">
          <cell r="A33" t="str">
            <v>Jacks &amp; Jills Co-op Preschool of Ancaster Inc</v>
          </cell>
          <cell r="B33">
            <v>9357</v>
          </cell>
          <cell r="C33">
            <v>0</v>
          </cell>
        </row>
        <row r="34">
          <cell r="A34" t="str">
            <v>Jamesville Children's Day Care Centre</v>
          </cell>
          <cell r="B34">
            <v>157979</v>
          </cell>
          <cell r="C34">
            <v>0</v>
          </cell>
        </row>
        <row r="35">
          <cell r="A35" t="str">
            <v>Kids and Company Ltd.</v>
          </cell>
          <cell r="B35">
            <v>0</v>
          </cell>
          <cell r="C35">
            <v>124902</v>
          </cell>
        </row>
        <row r="36">
          <cell r="A36" t="str">
            <v>Kinderseeds</v>
          </cell>
          <cell r="B36">
            <v>18299</v>
          </cell>
          <cell r="C36">
            <v>2396</v>
          </cell>
        </row>
        <row r="37">
          <cell r="A37" t="str">
            <v>Kindertown Child Care Centre</v>
          </cell>
          <cell r="B37">
            <v>147450</v>
          </cell>
          <cell r="C37">
            <v>17501</v>
          </cell>
        </row>
        <row r="38">
          <cell r="A38" t="str">
            <v>LaGarderie Le Petit Navire De Hamilton Inc</v>
          </cell>
          <cell r="B38">
            <v>78096</v>
          </cell>
          <cell r="C38">
            <v>0</v>
          </cell>
        </row>
        <row r="39">
          <cell r="A39" t="str">
            <v>LeBallon Rouge De Hamilton</v>
          </cell>
          <cell r="B39">
            <v>86044</v>
          </cell>
          <cell r="C39">
            <v>4198</v>
          </cell>
        </row>
        <row r="40">
          <cell r="A40" t="str">
            <v>Little Learning House Fennell</v>
          </cell>
          <cell r="B40">
            <v>83934</v>
          </cell>
          <cell r="C40">
            <v>12114</v>
          </cell>
        </row>
        <row r="41">
          <cell r="A41" t="str">
            <v>Little Mountaineers</v>
          </cell>
          <cell r="B41">
            <v>6197</v>
          </cell>
          <cell r="C41">
            <v>0</v>
          </cell>
        </row>
        <row r="42">
          <cell r="A42" t="str">
            <v>Little Peoples Day Care</v>
          </cell>
          <cell r="B42">
            <v>255353</v>
          </cell>
          <cell r="C42">
            <v>42827</v>
          </cell>
        </row>
        <row r="43">
          <cell r="A43" t="str">
            <v>Lucky Day Nursery Inc</v>
          </cell>
          <cell r="B43">
            <v>80382</v>
          </cell>
          <cell r="C43">
            <v>0</v>
          </cell>
        </row>
        <row r="44">
          <cell r="A44" t="str">
            <v>McMaster Children's Centre Inc</v>
          </cell>
          <cell r="B44">
            <v>145128</v>
          </cell>
          <cell r="C44">
            <v>0</v>
          </cell>
        </row>
        <row r="45">
          <cell r="A45" t="str">
            <v>McMaster Students Union Incorporated</v>
          </cell>
          <cell r="B45">
            <v>92472</v>
          </cell>
          <cell r="C45">
            <v>0</v>
          </cell>
        </row>
        <row r="46">
          <cell r="A46" t="str">
            <v>Meadowlands Preschool Inc.</v>
          </cell>
          <cell r="B46">
            <v>179880</v>
          </cell>
          <cell r="C46">
            <v>0</v>
          </cell>
        </row>
        <row r="47">
          <cell r="A47" t="str">
            <v>Mother Goose Coop Preschool Inc</v>
          </cell>
          <cell r="B47">
            <v>6807</v>
          </cell>
          <cell r="C47">
            <v>0</v>
          </cell>
        </row>
        <row r="48">
          <cell r="A48" t="str">
            <v>Mountain Nursery School</v>
          </cell>
          <cell r="B48">
            <v>46968</v>
          </cell>
          <cell r="C48">
            <v>0</v>
          </cell>
        </row>
        <row r="49">
          <cell r="A49" t="str">
            <v>Mt Hamilton Baptist Day Care Centre</v>
          </cell>
          <cell r="B49">
            <v>269326</v>
          </cell>
          <cell r="C49">
            <v>2589</v>
          </cell>
        </row>
        <row r="50">
          <cell r="A50" t="str">
            <v>Niwasa Early Learning and Care Centre</v>
          </cell>
          <cell r="B50">
            <v>34590</v>
          </cell>
          <cell r="C50">
            <v>564</v>
          </cell>
        </row>
        <row r="51">
          <cell r="A51" t="str">
            <v>Niwasa Head Start</v>
          </cell>
          <cell r="B51">
            <v>5956</v>
          </cell>
          <cell r="C51">
            <v>0</v>
          </cell>
        </row>
        <row r="52">
          <cell r="A52" t="str">
            <v>Noah's Ark Children's Centre</v>
          </cell>
          <cell r="B52">
            <v>95661</v>
          </cell>
          <cell r="C52">
            <v>0</v>
          </cell>
        </row>
        <row r="53">
          <cell r="A53" t="str">
            <v>Paradise Corner Children's Centre</v>
          </cell>
          <cell r="B53">
            <v>170325</v>
          </cell>
          <cell r="C53">
            <v>0</v>
          </cell>
        </row>
        <row r="54">
          <cell r="A54" t="str">
            <v>Paramount Family Centre</v>
          </cell>
          <cell r="B54">
            <v>133236</v>
          </cell>
          <cell r="C54">
            <v>5345</v>
          </cell>
        </row>
        <row r="55">
          <cell r="A55" t="str">
            <v>Peekaboo Group Child Care Inc</v>
          </cell>
          <cell r="B55">
            <v>220716</v>
          </cell>
          <cell r="C55">
            <v>8831</v>
          </cell>
        </row>
        <row r="56">
          <cell r="A56" t="str">
            <v>Peter Pan Co-op Preschool of Hamilton</v>
          </cell>
          <cell r="B56">
            <v>8937</v>
          </cell>
          <cell r="C56">
            <v>0</v>
          </cell>
        </row>
        <row r="57">
          <cell r="A57" t="str">
            <v>Pied Piper Co-op Preschool of Hamilton Inc</v>
          </cell>
          <cell r="B57">
            <v>9617</v>
          </cell>
          <cell r="C57">
            <v>0</v>
          </cell>
        </row>
        <row r="58">
          <cell r="A58" t="str">
            <v>Red Hill Family Centre</v>
          </cell>
          <cell r="B58">
            <v>83568</v>
          </cell>
          <cell r="C58">
            <v>0</v>
          </cell>
        </row>
        <row r="59">
          <cell r="A59" t="str">
            <v>St James Co-op Nursery School of Dundas</v>
          </cell>
          <cell r="B59">
            <v>14416</v>
          </cell>
          <cell r="C59">
            <v>0</v>
          </cell>
        </row>
        <row r="60">
          <cell r="A60" t="str">
            <v>St Joachim Children's Centre of Ancaster Inc</v>
          </cell>
          <cell r="B60">
            <v>92544</v>
          </cell>
          <cell r="C60">
            <v>14962</v>
          </cell>
        </row>
        <row r="61">
          <cell r="A61" t="str">
            <v>St Mark's Co-op Preschool Inc</v>
          </cell>
          <cell r="B61">
            <v>4450</v>
          </cell>
          <cell r="C61">
            <v>0</v>
          </cell>
        </row>
        <row r="62">
          <cell r="A62" t="str">
            <v>St Matthew's Children's Centre</v>
          </cell>
          <cell r="B62">
            <v>290271</v>
          </cell>
          <cell r="C62">
            <v>15357</v>
          </cell>
        </row>
        <row r="63">
          <cell r="A63" t="str">
            <v>St Peter's Children's Day Care Centre of Hamiton</v>
          </cell>
          <cell r="B63">
            <v>107207</v>
          </cell>
          <cell r="C63">
            <v>0</v>
          </cell>
        </row>
        <row r="64">
          <cell r="A64" t="str">
            <v>St. Martin's Manor Early Learning Centre</v>
          </cell>
          <cell r="B64">
            <v>60934</v>
          </cell>
          <cell r="C64">
            <v>13402</v>
          </cell>
        </row>
        <row r="65">
          <cell r="A65" t="str">
            <v>Stoney Creek Child Care Centre Inc.</v>
          </cell>
          <cell r="B65">
            <v>0</v>
          </cell>
          <cell r="C65">
            <v>153785</v>
          </cell>
        </row>
        <row r="66">
          <cell r="A66" t="str">
            <v>Stoney Creek Co-op Preschool Inc</v>
          </cell>
          <cell r="B66">
            <v>10087</v>
          </cell>
          <cell r="C66">
            <v>0</v>
          </cell>
        </row>
        <row r="67">
          <cell r="A67" t="str">
            <v>Sunshine &amp; Rainbows Christian Day Care Ctr</v>
          </cell>
          <cell r="B67">
            <v>78204</v>
          </cell>
          <cell r="C67">
            <v>0</v>
          </cell>
        </row>
        <row r="68">
          <cell r="A68" t="str">
            <v>Sunshine Daycare</v>
          </cell>
          <cell r="B68">
            <v>60000</v>
          </cell>
          <cell r="C68">
            <v>21322</v>
          </cell>
        </row>
        <row r="69">
          <cell r="A69" t="str">
            <v>Tapawingo Day Care</v>
          </cell>
          <cell r="B69">
            <v>111036</v>
          </cell>
          <cell r="C69">
            <v>0</v>
          </cell>
        </row>
        <row r="70">
          <cell r="A70" t="str">
            <v>Temple Playhouse</v>
          </cell>
          <cell r="B70">
            <v>75733</v>
          </cell>
          <cell r="C70">
            <v>12693</v>
          </cell>
        </row>
        <row r="71">
          <cell r="A71" t="str">
            <v>The Millgrove Children's Centre</v>
          </cell>
          <cell r="B71">
            <v>150636</v>
          </cell>
          <cell r="C71">
            <v>6804</v>
          </cell>
        </row>
        <row r="72">
          <cell r="A72" t="str">
            <v>Today's Family</v>
          </cell>
          <cell r="B72">
            <v>1225923</v>
          </cell>
          <cell r="C72">
            <v>0</v>
          </cell>
        </row>
        <row r="73">
          <cell r="A73" t="str">
            <v>Umbrella Family &amp; Child Centre of Hamilton</v>
          </cell>
          <cell r="B73">
            <v>890863</v>
          </cell>
          <cell r="C73">
            <v>88302</v>
          </cell>
        </row>
        <row r="74">
          <cell r="A74" t="str">
            <v>Village Children's Centre of Waterdown</v>
          </cell>
          <cell r="B74">
            <v>92448</v>
          </cell>
          <cell r="C74">
            <v>1434</v>
          </cell>
        </row>
        <row r="75">
          <cell r="A75" t="str">
            <v>Village Treehouse Childcare Inc.</v>
          </cell>
          <cell r="B75">
            <v>87644</v>
          </cell>
          <cell r="C75">
            <v>945</v>
          </cell>
        </row>
        <row r="76">
          <cell r="A76" t="str">
            <v>Waterdown District Children's Centre</v>
          </cell>
          <cell r="B76">
            <v>152244</v>
          </cell>
          <cell r="C76">
            <v>19396</v>
          </cell>
        </row>
        <row r="77">
          <cell r="A77" t="str">
            <v>Way to Learn Daycare</v>
          </cell>
          <cell r="B77">
            <v>31273</v>
          </cell>
          <cell r="C77">
            <v>21018</v>
          </cell>
        </row>
        <row r="78">
          <cell r="A78" t="str">
            <v>Wesley Urban Ministries Inc</v>
          </cell>
          <cell r="B78">
            <v>59549</v>
          </cell>
          <cell r="C78">
            <v>13503</v>
          </cell>
        </row>
        <row r="79">
          <cell r="A79" t="str">
            <v>Westdale Children's School</v>
          </cell>
          <cell r="B79">
            <v>6227</v>
          </cell>
          <cell r="C79">
            <v>0</v>
          </cell>
        </row>
        <row r="80">
          <cell r="A80" t="str">
            <v>Westdale Co-op Preschool</v>
          </cell>
          <cell r="B80">
            <v>4828</v>
          </cell>
          <cell r="C80">
            <v>0</v>
          </cell>
        </row>
        <row r="81">
          <cell r="A81" t="str">
            <v>Winona Children's Centre</v>
          </cell>
          <cell r="B81">
            <v>100760</v>
          </cell>
          <cell r="C81">
            <v>0</v>
          </cell>
        </row>
        <row r="82">
          <cell r="A82" t="str">
            <v>YMCA Day Care Centres</v>
          </cell>
          <cell r="B82">
            <v>828338</v>
          </cell>
          <cell r="C82">
            <v>221278</v>
          </cell>
        </row>
        <row r="83">
          <cell r="A83" t="str">
            <v>YWCA Daycares</v>
          </cell>
          <cell r="B83">
            <v>196440</v>
          </cell>
          <cell r="C83">
            <v>17744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Sept "/>
      <sheetName val="HO total Revised"/>
      <sheetName val="Budget"/>
      <sheetName val="HO Wages &amp; SP"/>
      <sheetName val="HO Wages"/>
      <sheetName val="SP Orig"/>
      <sheetName val="SP Revised"/>
      <sheetName val="SP increases"/>
      <sheetName val="Op Review"/>
      <sheetName val="Mitigation"/>
      <sheetName val="raw R113"/>
      <sheetName val="R113 sites"/>
      <sheetName val="HO FTE"/>
      <sheetName val="Site Summary"/>
      <sheetName val="PayE"/>
      <sheetName val="Sheet1"/>
      <sheetName val="scenari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Total SP Points</v>
          </cell>
          <cell r="E4" t="str">
            <v>System Priority Funding Approved</v>
          </cell>
          <cell r="F4" t="str">
            <v>up to 1K</v>
          </cell>
          <cell r="G4" t="str">
            <v>1-15K</v>
          </cell>
          <cell r="H4" t="str">
            <v>Over 15K</v>
          </cell>
          <cell r="I4" t="str">
            <v>Total SP Points</v>
          </cell>
          <cell r="J4" t="str">
            <v>System Priority Funding Calculation</v>
          </cell>
        </row>
        <row r="5">
          <cell r="A5" t="str">
            <v>Early Scholars Preschool</v>
          </cell>
          <cell r="B5">
            <v>77940</v>
          </cell>
          <cell r="C5">
            <v>0</v>
          </cell>
          <cell r="D5">
            <v>9794</v>
          </cell>
          <cell r="E5">
            <v>13672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Awesome Beginnings Co-op Nursery School Inc</v>
          </cell>
          <cell r="B6">
            <v>10800</v>
          </cell>
          <cell r="C6">
            <v>360</v>
          </cell>
          <cell r="D6">
            <v>1800</v>
          </cell>
          <cell r="E6">
            <v>2513</v>
          </cell>
          <cell r="F6">
            <v>1800</v>
          </cell>
          <cell r="G6">
            <v>0</v>
          </cell>
          <cell r="H6">
            <v>0</v>
          </cell>
          <cell r="I6">
            <v>1800</v>
          </cell>
          <cell r="J6">
            <v>2513</v>
          </cell>
        </row>
        <row r="7">
          <cell r="A7" t="str">
            <v>Dundas Valley Co-operative Preschool Inc.</v>
          </cell>
          <cell r="B7">
            <v>10800</v>
          </cell>
          <cell r="C7">
            <v>360</v>
          </cell>
          <cell r="D7">
            <v>1800</v>
          </cell>
          <cell r="E7">
            <v>2513</v>
          </cell>
          <cell r="F7">
            <v>1800</v>
          </cell>
          <cell r="G7">
            <v>0</v>
          </cell>
          <cell r="H7">
            <v>0</v>
          </cell>
          <cell r="I7">
            <v>1800</v>
          </cell>
          <cell r="J7">
            <v>2513</v>
          </cell>
        </row>
        <row r="8">
          <cell r="A8" t="str">
            <v>Farmers Dell Cooperative Preschool of Glanbrook</v>
          </cell>
          <cell r="B8">
            <v>10800</v>
          </cell>
          <cell r="C8">
            <v>360</v>
          </cell>
          <cell r="D8">
            <v>1800</v>
          </cell>
          <cell r="E8">
            <v>2513</v>
          </cell>
          <cell r="F8">
            <v>1800</v>
          </cell>
          <cell r="G8">
            <v>0</v>
          </cell>
          <cell r="H8">
            <v>0</v>
          </cell>
          <cell r="I8">
            <v>1800</v>
          </cell>
          <cell r="J8">
            <v>2513</v>
          </cell>
        </row>
        <row r="9">
          <cell r="A9" t="str">
            <v>Jacks &amp; Jills Co-op Preschool of Ancaster Inc</v>
          </cell>
          <cell r="B9">
            <v>10800</v>
          </cell>
          <cell r="C9">
            <v>360</v>
          </cell>
          <cell r="D9">
            <v>1800</v>
          </cell>
          <cell r="E9">
            <v>2513</v>
          </cell>
          <cell r="F9">
            <v>1800</v>
          </cell>
          <cell r="G9">
            <v>0</v>
          </cell>
          <cell r="H9">
            <v>0</v>
          </cell>
          <cell r="I9">
            <v>1800</v>
          </cell>
          <cell r="J9">
            <v>2513</v>
          </cell>
        </row>
        <row r="10">
          <cell r="A10" t="str">
            <v>Mother Goose Coop Preschool Inc</v>
          </cell>
          <cell r="B10">
            <v>10800</v>
          </cell>
          <cell r="C10">
            <v>360</v>
          </cell>
          <cell r="D10">
            <v>1800</v>
          </cell>
          <cell r="E10">
            <v>2513</v>
          </cell>
          <cell r="F10">
            <v>1800</v>
          </cell>
          <cell r="G10">
            <v>0</v>
          </cell>
          <cell r="H10">
            <v>0</v>
          </cell>
          <cell r="I10">
            <v>1800</v>
          </cell>
          <cell r="J10">
            <v>2513</v>
          </cell>
        </row>
        <row r="11">
          <cell r="A11" t="str">
            <v>Stoney Creek Co-op Preschool Inc</v>
          </cell>
          <cell r="B11">
            <v>10800</v>
          </cell>
          <cell r="C11">
            <v>360</v>
          </cell>
          <cell r="D11">
            <v>1800</v>
          </cell>
          <cell r="E11">
            <v>2513</v>
          </cell>
          <cell r="F11">
            <v>1800</v>
          </cell>
          <cell r="G11">
            <v>0</v>
          </cell>
          <cell r="H11">
            <v>0</v>
          </cell>
          <cell r="I11">
            <v>1800</v>
          </cell>
          <cell r="J11">
            <v>2513</v>
          </cell>
        </row>
        <row r="12">
          <cell r="A12" t="str">
            <v>Westdale Children's School</v>
          </cell>
          <cell r="B12">
            <v>10800</v>
          </cell>
          <cell r="C12">
            <v>360</v>
          </cell>
          <cell r="D12">
            <v>1800</v>
          </cell>
          <cell r="E12">
            <v>2513</v>
          </cell>
          <cell r="F12">
            <v>1800</v>
          </cell>
          <cell r="G12">
            <v>0</v>
          </cell>
          <cell r="H12">
            <v>0</v>
          </cell>
          <cell r="I12">
            <v>1800</v>
          </cell>
          <cell r="J12">
            <v>2513</v>
          </cell>
        </row>
        <row r="13">
          <cell r="A13" t="str">
            <v>Westdale Co-op Preschool</v>
          </cell>
          <cell r="B13">
            <v>10800</v>
          </cell>
          <cell r="C13">
            <v>360</v>
          </cell>
          <cell r="D13">
            <v>1800</v>
          </cell>
          <cell r="E13">
            <v>2513</v>
          </cell>
          <cell r="F13">
            <v>1800</v>
          </cell>
          <cell r="G13">
            <v>0</v>
          </cell>
          <cell r="H13">
            <v>0</v>
          </cell>
          <cell r="I13">
            <v>1800</v>
          </cell>
          <cell r="J13">
            <v>2513</v>
          </cell>
        </row>
        <row r="14">
          <cell r="A14" t="str">
            <v>Benjamin Bunny Nursery School</v>
          </cell>
          <cell r="B14">
            <v>16200</v>
          </cell>
          <cell r="C14">
            <v>540</v>
          </cell>
          <cell r="D14">
            <v>2700</v>
          </cell>
          <cell r="E14">
            <v>3769</v>
          </cell>
          <cell r="F14">
            <v>2700</v>
          </cell>
          <cell r="G14">
            <v>0</v>
          </cell>
          <cell r="H14">
            <v>0</v>
          </cell>
          <cell r="I14">
            <v>2700</v>
          </cell>
          <cell r="J14">
            <v>3769</v>
          </cell>
        </row>
        <row r="15">
          <cell r="A15" t="str">
            <v>St James Co-op  Nursery School of Dundas</v>
          </cell>
          <cell r="B15">
            <v>19507.5</v>
          </cell>
          <cell r="C15">
            <v>650.25</v>
          </cell>
          <cell r="D15">
            <v>3251</v>
          </cell>
          <cell r="E15">
            <v>4538</v>
          </cell>
          <cell r="F15">
            <v>3251.25</v>
          </cell>
          <cell r="G15">
            <v>0</v>
          </cell>
          <cell r="H15">
            <v>0</v>
          </cell>
          <cell r="I15">
            <v>3251</v>
          </cell>
          <cell r="J15">
            <v>4538</v>
          </cell>
        </row>
        <row r="16">
          <cell r="A16" t="str">
            <v>Kinderseeds</v>
          </cell>
          <cell r="B16">
            <v>19800</v>
          </cell>
          <cell r="C16">
            <v>660</v>
          </cell>
          <cell r="D16">
            <v>3300</v>
          </cell>
          <cell r="E16">
            <v>4607</v>
          </cell>
          <cell r="F16">
            <v>3300</v>
          </cell>
          <cell r="G16">
            <v>0</v>
          </cell>
          <cell r="H16">
            <v>0</v>
          </cell>
          <cell r="I16">
            <v>3300</v>
          </cell>
          <cell r="J16">
            <v>4607</v>
          </cell>
        </row>
        <row r="17">
          <cell r="A17" t="str">
            <v>Ancaster Small Fry Co-op Preschool</v>
          </cell>
          <cell r="B17">
            <v>21675</v>
          </cell>
          <cell r="C17">
            <v>722.5</v>
          </cell>
          <cell r="D17">
            <v>3613</v>
          </cell>
          <cell r="E17">
            <v>5044</v>
          </cell>
          <cell r="F17">
            <v>3612.5</v>
          </cell>
          <cell r="G17">
            <v>0</v>
          </cell>
          <cell r="H17">
            <v>0</v>
          </cell>
          <cell r="I17">
            <v>3613</v>
          </cell>
          <cell r="J17">
            <v>5044</v>
          </cell>
        </row>
        <row r="18">
          <cell r="A18" t="str">
            <v>Little Mountaineers</v>
          </cell>
          <cell r="B18">
            <v>24367.5</v>
          </cell>
          <cell r="C18">
            <v>812.25</v>
          </cell>
          <cell r="D18">
            <v>4061</v>
          </cell>
          <cell r="E18">
            <v>5669</v>
          </cell>
          <cell r="F18">
            <v>4061.25</v>
          </cell>
          <cell r="G18">
            <v>0</v>
          </cell>
          <cell r="H18">
            <v>0</v>
          </cell>
          <cell r="I18">
            <v>4061</v>
          </cell>
          <cell r="J18">
            <v>5669</v>
          </cell>
        </row>
        <row r="19">
          <cell r="A19" t="str">
            <v>Pied Piper Co-op Preschool of Hamilton Inc</v>
          </cell>
          <cell r="B19">
            <v>27112.5</v>
          </cell>
          <cell r="C19">
            <v>903.75</v>
          </cell>
          <cell r="D19">
            <v>4519</v>
          </cell>
          <cell r="E19">
            <v>6309</v>
          </cell>
          <cell r="F19">
            <v>4518.75</v>
          </cell>
          <cell r="G19">
            <v>0</v>
          </cell>
          <cell r="H19">
            <v>0</v>
          </cell>
          <cell r="I19">
            <v>4519</v>
          </cell>
          <cell r="J19">
            <v>6309</v>
          </cell>
        </row>
        <row r="20">
          <cell r="A20" t="str">
            <v>Peter Pan Co-op Preschool of Hamilton</v>
          </cell>
          <cell r="B20">
            <v>29812.5</v>
          </cell>
          <cell r="C20">
            <v>993.75</v>
          </cell>
          <cell r="D20">
            <v>4969</v>
          </cell>
          <cell r="E20">
            <v>6937</v>
          </cell>
          <cell r="F20">
            <v>4968.75</v>
          </cell>
          <cell r="G20">
            <v>0</v>
          </cell>
          <cell r="H20">
            <v>0</v>
          </cell>
          <cell r="I20">
            <v>4969</v>
          </cell>
          <cell r="J20">
            <v>6937</v>
          </cell>
        </row>
        <row r="21">
          <cell r="A21" t="str">
            <v>Niwasa Early Learning and Care Centre</v>
          </cell>
          <cell r="B21">
            <v>38880</v>
          </cell>
          <cell r="C21">
            <v>1296</v>
          </cell>
          <cell r="D21">
            <v>5888</v>
          </cell>
          <cell r="E21">
            <v>8220</v>
          </cell>
          <cell r="F21">
            <v>5000</v>
          </cell>
          <cell r="G21">
            <v>888</v>
          </cell>
          <cell r="H21">
            <v>0</v>
          </cell>
          <cell r="I21">
            <v>5888</v>
          </cell>
          <cell r="J21">
            <v>8220</v>
          </cell>
        </row>
        <row r="22">
          <cell r="A22" t="str">
            <v>Daycare on Delaware</v>
          </cell>
          <cell r="B22">
            <v>48780</v>
          </cell>
          <cell r="C22">
            <v>1626</v>
          </cell>
          <cell r="D22">
            <v>6878</v>
          </cell>
          <cell r="E22">
            <v>9602</v>
          </cell>
          <cell r="F22">
            <v>5000</v>
          </cell>
          <cell r="G22">
            <v>1878</v>
          </cell>
          <cell r="H22">
            <v>0</v>
          </cell>
          <cell r="I22">
            <v>6878</v>
          </cell>
          <cell r="J22">
            <v>9602</v>
          </cell>
        </row>
        <row r="23">
          <cell r="A23" t="str">
            <v>Hamilton Hebrew Academy</v>
          </cell>
          <cell r="B23">
            <v>52020</v>
          </cell>
          <cell r="C23">
            <v>1734</v>
          </cell>
          <cell r="D23">
            <v>7202</v>
          </cell>
          <cell r="E23">
            <v>10054</v>
          </cell>
          <cell r="F23">
            <v>5000</v>
          </cell>
          <cell r="G23">
            <v>2202</v>
          </cell>
          <cell r="H23">
            <v>0</v>
          </cell>
          <cell r="I23">
            <v>7202</v>
          </cell>
          <cell r="J23">
            <v>10054</v>
          </cell>
        </row>
        <row r="24">
          <cell r="A24" t="str">
            <v>Way to Learn Daycare</v>
          </cell>
          <cell r="B24">
            <v>56880</v>
          </cell>
          <cell r="C24">
            <v>1896</v>
          </cell>
          <cell r="D24">
            <v>7688</v>
          </cell>
          <cell r="E24">
            <v>10732</v>
          </cell>
          <cell r="F24">
            <v>5000</v>
          </cell>
          <cell r="G24">
            <v>2688</v>
          </cell>
          <cell r="H24">
            <v>0</v>
          </cell>
          <cell r="I24">
            <v>7688</v>
          </cell>
          <cell r="J24">
            <v>10732</v>
          </cell>
        </row>
        <row r="25">
          <cell r="A25" t="str">
            <v>Mountain Nursery School</v>
          </cell>
          <cell r="B25">
            <v>64980</v>
          </cell>
          <cell r="C25">
            <v>2166</v>
          </cell>
          <cell r="D25">
            <v>8498</v>
          </cell>
          <cell r="E25">
            <v>11863</v>
          </cell>
          <cell r="F25">
            <v>5000</v>
          </cell>
          <cell r="G25">
            <v>3498</v>
          </cell>
          <cell r="H25">
            <v>0</v>
          </cell>
          <cell r="I25">
            <v>8498</v>
          </cell>
          <cell r="J25">
            <v>11863</v>
          </cell>
        </row>
        <row r="26">
          <cell r="A26" t="str">
            <v>Wesley Urban Ministries Inc</v>
          </cell>
          <cell r="B26">
            <v>76950</v>
          </cell>
          <cell r="C26">
            <v>2565</v>
          </cell>
          <cell r="D26">
            <v>9695</v>
          </cell>
          <cell r="E26">
            <v>13534</v>
          </cell>
          <cell r="F26">
            <v>5000</v>
          </cell>
          <cell r="G26">
            <v>4695</v>
          </cell>
          <cell r="H26">
            <v>0</v>
          </cell>
          <cell r="I26">
            <v>9695</v>
          </cell>
          <cell r="J26">
            <v>13534</v>
          </cell>
        </row>
        <row r="27">
          <cell r="A27" t="str">
            <v>Fan-Tastic Scholars East Inc. (Birch Ave)</v>
          </cell>
          <cell r="B27">
            <v>77940</v>
          </cell>
          <cell r="C27">
            <v>2598</v>
          </cell>
          <cell r="D27">
            <v>9794</v>
          </cell>
          <cell r="E27">
            <v>13672</v>
          </cell>
          <cell r="F27">
            <v>5000</v>
          </cell>
          <cell r="G27">
            <v>4794</v>
          </cell>
          <cell r="H27">
            <v>0</v>
          </cell>
          <cell r="I27">
            <v>9794</v>
          </cell>
          <cell r="J27">
            <v>13672</v>
          </cell>
        </row>
        <row r="28">
          <cell r="A28" t="str">
            <v>Hamilton Early Learning Centre</v>
          </cell>
          <cell r="B28">
            <v>77940</v>
          </cell>
          <cell r="C28">
            <v>2598</v>
          </cell>
          <cell r="D28">
            <v>9794</v>
          </cell>
          <cell r="E28">
            <v>13672</v>
          </cell>
          <cell r="F28">
            <v>5000</v>
          </cell>
          <cell r="G28">
            <v>4794</v>
          </cell>
          <cell r="H28">
            <v>0</v>
          </cell>
          <cell r="I28">
            <v>9794</v>
          </cell>
          <cell r="J28">
            <v>13672</v>
          </cell>
        </row>
        <row r="29">
          <cell r="A29" t="str">
            <v>Fan-Tastic Scholars Child Learning Centre</v>
          </cell>
          <cell r="B29">
            <v>78030</v>
          </cell>
          <cell r="C29">
            <v>2601</v>
          </cell>
          <cell r="D29">
            <v>9803</v>
          </cell>
          <cell r="E29">
            <v>13685</v>
          </cell>
          <cell r="F29">
            <v>5000</v>
          </cell>
          <cell r="G29">
            <v>4803</v>
          </cell>
          <cell r="H29">
            <v>0</v>
          </cell>
          <cell r="I29">
            <v>9803</v>
          </cell>
          <cell r="J29">
            <v>13685</v>
          </cell>
        </row>
        <row r="30">
          <cell r="A30" t="str">
            <v>Garside Day Care Centre</v>
          </cell>
          <cell r="B30">
            <v>78030</v>
          </cell>
          <cell r="C30">
            <v>2601</v>
          </cell>
          <cell r="D30">
            <v>9803</v>
          </cell>
          <cell r="E30">
            <v>13685</v>
          </cell>
          <cell r="F30">
            <v>5000</v>
          </cell>
          <cell r="G30">
            <v>4803</v>
          </cell>
          <cell r="H30">
            <v>0</v>
          </cell>
          <cell r="I30">
            <v>9803</v>
          </cell>
          <cell r="J30">
            <v>13685</v>
          </cell>
        </row>
        <row r="31">
          <cell r="A31" t="str">
            <v>Imagineer's Early Learning Centre</v>
          </cell>
          <cell r="B31">
            <v>78030</v>
          </cell>
          <cell r="C31">
            <v>2601</v>
          </cell>
          <cell r="D31">
            <v>9803</v>
          </cell>
          <cell r="E31">
            <v>13685</v>
          </cell>
          <cell r="F31">
            <v>5000</v>
          </cell>
          <cell r="G31">
            <v>4803</v>
          </cell>
          <cell r="H31">
            <v>0</v>
          </cell>
          <cell r="I31">
            <v>9803</v>
          </cell>
          <cell r="J31">
            <v>13685</v>
          </cell>
        </row>
        <row r="32">
          <cell r="A32" t="str">
            <v>St. Martin's Manor Early Learning Centre</v>
          </cell>
          <cell r="B32">
            <v>84150</v>
          </cell>
          <cell r="C32">
            <v>2805</v>
          </cell>
          <cell r="D32">
            <v>10415</v>
          </cell>
          <cell r="E32">
            <v>14539</v>
          </cell>
          <cell r="F32">
            <v>5000</v>
          </cell>
          <cell r="G32">
            <v>5415</v>
          </cell>
          <cell r="H32">
            <v>0</v>
          </cell>
          <cell r="I32">
            <v>10415</v>
          </cell>
          <cell r="J32">
            <v>14539</v>
          </cell>
        </row>
        <row r="33">
          <cell r="A33" t="str">
            <v>Cornerstone Montessori Academy / Cudley Corner</v>
          </cell>
          <cell r="B33">
            <v>84285</v>
          </cell>
          <cell r="C33">
            <v>2809.5</v>
          </cell>
          <cell r="D33">
            <v>10429</v>
          </cell>
          <cell r="E33">
            <v>14559</v>
          </cell>
          <cell r="F33">
            <v>5000</v>
          </cell>
          <cell r="G33">
            <v>5428.5</v>
          </cell>
          <cell r="H33">
            <v>0</v>
          </cell>
          <cell r="I33">
            <v>10429</v>
          </cell>
          <cell r="J33">
            <v>14559</v>
          </cell>
        </row>
        <row r="34">
          <cell r="A34" t="str">
            <v>Noah's Ark Children's Centre</v>
          </cell>
          <cell r="B34">
            <v>88425</v>
          </cell>
          <cell r="C34">
            <v>2947.5</v>
          </cell>
          <cell r="D34">
            <v>10843</v>
          </cell>
          <cell r="E34">
            <v>15137</v>
          </cell>
          <cell r="F34">
            <v>5000</v>
          </cell>
          <cell r="G34">
            <v>5842.5</v>
          </cell>
          <cell r="H34">
            <v>0</v>
          </cell>
          <cell r="I34">
            <v>10843</v>
          </cell>
          <cell r="J34">
            <v>15137</v>
          </cell>
        </row>
        <row r="35">
          <cell r="A35" t="str">
            <v>McMaster Students Union Incorporated</v>
          </cell>
          <cell r="B35">
            <v>90990</v>
          </cell>
          <cell r="C35">
            <v>3033</v>
          </cell>
          <cell r="D35">
            <v>11099</v>
          </cell>
          <cell r="E35">
            <v>15494</v>
          </cell>
          <cell r="F35">
            <v>5000</v>
          </cell>
          <cell r="G35">
            <v>6099</v>
          </cell>
          <cell r="H35">
            <v>0</v>
          </cell>
          <cell r="I35">
            <v>11099</v>
          </cell>
          <cell r="J35">
            <v>15494</v>
          </cell>
        </row>
        <row r="36">
          <cell r="A36" t="str">
            <v>Sunshine &amp; Rainbows Christian Day Care Ctr</v>
          </cell>
          <cell r="B36">
            <v>90990</v>
          </cell>
          <cell r="C36">
            <v>3033</v>
          </cell>
          <cell r="D36">
            <v>11099</v>
          </cell>
          <cell r="E36">
            <v>15494</v>
          </cell>
          <cell r="F36">
            <v>5000</v>
          </cell>
          <cell r="G36">
            <v>6099</v>
          </cell>
          <cell r="H36">
            <v>0</v>
          </cell>
          <cell r="I36">
            <v>11099</v>
          </cell>
          <cell r="J36">
            <v>15494</v>
          </cell>
        </row>
        <row r="37">
          <cell r="A37" t="str">
            <v>St Peter's Children's Day Care Centre of Hamiton</v>
          </cell>
          <cell r="B37">
            <v>92295</v>
          </cell>
          <cell r="C37">
            <v>3076.5</v>
          </cell>
          <cell r="D37">
            <v>11230</v>
          </cell>
          <cell r="E37">
            <v>15677</v>
          </cell>
          <cell r="F37">
            <v>5000</v>
          </cell>
          <cell r="G37">
            <v>6229.5</v>
          </cell>
          <cell r="H37">
            <v>0</v>
          </cell>
          <cell r="I37">
            <v>11230</v>
          </cell>
          <cell r="J37">
            <v>15677</v>
          </cell>
        </row>
        <row r="38">
          <cell r="A38" t="str">
            <v>Tapawingo Day Care</v>
          </cell>
          <cell r="B38">
            <v>93262.5</v>
          </cell>
          <cell r="C38">
            <v>3108.75</v>
          </cell>
          <cell r="D38">
            <v>11326</v>
          </cell>
          <cell r="E38">
            <v>15811</v>
          </cell>
          <cell r="F38">
            <v>5000</v>
          </cell>
          <cell r="G38">
            <v>6326.25</v>
          </cell>
          <cell r="H38">
            <v>0</v>
          </cell>
          <cell r="I38">
            <v>11326</v>
          </cell>
          <cell r="J38">
            <v>15811</v>
          </cell>
        </row>
        <row r="39">
          <cell r="A39" t="str">
            <v>Tiny Hoppers Early Learning Centres Stoney Creek Paramount</v>
          </cell>
          <cell r="B39">
            <v>96930</v>
          </cell>
          <cell r="C39">
            <v>3231</v>
          </cell>
          <cell r="D39">
            <v>11693</v>
          </cell>
          <cell r="E39">
            <v>16323</v>
          </cell>
          <cell r="F39">
            <v>5000</v>
          </cell>
          <cell r="G39">
            <v>6693</v>
          </cell>
          <cell r="H39">
            <v>0</v>
          </cell>
          <cell r="I39">
            <v>11693</v>
          </cell>
          <cell r="J39">
            <v>16323</v>
          </cell>
        </row>
        <row r="40">
          <cell r="A40" t="str">
            <v>Dundas Valley Montessori School</v>
          </cell>
          <cell r="B40">
            <v>97425</v>
          </cell>
          <cell r="C40">
            <v>3247.5</v>
          </cell>
          <cell r="D40">
            <v>11743</v>
          </cell>
          <cell r="E40">
            <v>16393</v>
          </cell>
          <cell r="F40">
            <v>5000</v>
          </cell>
          <cell r="G40">
            <v>6742.5</v>
          </cell>
          <cell r="H40">
            <v>0</v>
          </cell>
          <cell r="I40">
            <v>11743</v>
          </cell>
          <cell r="J40">
            <v>16393</v>
          </cell>
        </row>
        <row r="41">
          <cell r="A41" t="str">
            <v>The Nesting Nook</v>
          </cell>
          <cell r="B41">
            <v>98415</v>
          </cell>
          <cell r="C41">
            <v>3280.5</v>
          </cell>
          <cell r="D41">
            <v>11842</v>
          </cell>
          <cell r="E41">
            <v>16531</v>
          </cell>
          <cell r="F41">
            <v>5000</v>
          </cell>
          <cell r="G41">
            <v>6841.5</v>
          </cell>
          <cell r="H41">
            <v>0</v>
          </cell>
          <cell r="I41">
            <v>11842</v>
          </cell>
          <cell r="J41">
            <v>16531</v>
          </cell>
        </row>
        <row r="42">
          <cell r="A42" t="str">
            <v>Lucky Day Nursery Inc</v>
          </cell>
          <cell r="B42">
            <v>98797.5</v>
          </cell>
          <cell r="C42">
            <v>3293.25</v>
          </cell>
          <cell r="D42">
            <v>11880</v>
          </cell>
          <cell r="E42">
            <v>16584</v>
          </cell>
          <cell r="F42">
            <v>5000</v>
          </cell>
          <cell r="G42">
            <v>6879.75</v>
          </cell>
          <cell r="H42">
            <v>0</v>
          </cell>
          <cell r="I42">
            <v>11880</v>
          </cell>
          <cell r="J42">
            <v>16584</v>
          </cell>
        </row>
        <row r="43">
          <cell r="A43" t="str">
            <v>La Garderie Le Petit Navire De Hamilton Inc</v>
          </cell>
          <cell r="B43">
            <v>102555</v>
          </cell>
          <cell r="C43">
            <v>3418.5</v>
          </cell>
          <cell r="D43">
            <v>12256</v>
          </cell>
          <cell r="E43">
            <v>17109</v>
          </cell>
          <cell r="F43">
            <v>5000</v>
          </cell>
          <cell r="G43">
            <v>7255.5</v>
          </cell>
          <cell r="H43">
            <v>0</v>
          </cell>
          <cell r="I43">
            <v>12256</v>
          </cell>
          <cell r="J43">
            <v>17109</v>
          </cell>
        </row>
        <row r="44">
          <cell r="A44" t="str">
            <v>Temple Playhouse</v>
          </cell>
          <cell r="B44">
            <v>103612.5</v>
          </cell>
          <cell r="C44">
            <v>3453.75</v>
          </cell>
          <cell r="D44">
            <v>12361</v>
          </cell>
          <cell r="E44">
            <v>17256</v>
          </cell>
          <cell r="F44">
            <v>5000</v>
          </cell>
          <cell r="G44">
            <v>7361.25</v>
          </cell>
          <cell r="H44">
            <v>0</v>
          </cell>
          <cell r="I44">
            <v>12361</v>
          </cell>
          <cell r="J44">
            <v>17256</v>
          </cell>
        </row>
        <row r="45">
          <cell r="A45" t="str">
            <v>Blossoms Child Care Centre Inc.</v>
          </cell>
          <cell r="B45">
            <v>104760</v>
          </cell>
          <cell r="C45">
            <v>3492</v>
          </cell>
          <cell r="D45">
            <v>12476</v>
          </cell>
          <cell r="E45">
            <v>17416</v>
          </cell>
          <cell r="F45">
            <v>5000</v>
          </cell>
          <cell r="G45">
            <v>7476</v>
          </cell>
          <cell r="H45">
            <v>0</v>
          </cell>
          <cell r="I45">
            <v>12476</v>
          </cell>
          <cell r="J45">
            <v>17416</v>
          </cell>
        </row>
        <row r="46">
          <cell r="A46" t="str">
            <v>St Joachim Children's Centre of Ancaster Inc</v>
          </cell>
          <cell r="B46">
            <v>111240</v>
          </cell>
          <cell r="C46">
            <v>3708</v>
          </cell>
          <cell r="D46">
            <v>13124</v>
          </cell>
          <cell r="E46">
            <v>18321</v>
          </cell>
          <cell r="F46">
            <v>5000</v>
          </cell>
          <cell r="G46">
            <v>8124</v>
          </cell>
          <cell r="H46">
            <v>0</v>
          </cell>
          <cell r="I46">
            <v>13124</v>
          </cell>
          <cell r="J46">
            <v>18321</v>
          </cell>
        </row>
        <row r="47">
          <cell r="A47" t="str">
            <v>Village Treehouse Childcare Inc.</v>
          </cell>
          <cell r="B47">
            <v>111847.5</v>
          </cell>
          <cell r="C47">
            <v>3728.25</v>
          </cell>
          <cell r="D47">
            <v>13185</v>
          </cell>
          <cell r="E47">
            <v>18406</v>
          </cell>
          <cell r="F47">
            <v>5000</v>
          </cell>
          <cell r="G47">
            <v>8184.75</v>
          </cell>
          <cell r="H47">
            <v>0</v>
          </cell>
          <cell r="I47">
            <v>13185</v>
          </cell>
          <cell r="J47">
            <v>18406</v>
          </cell>
        </row>
        <row r="48">
          <cell r="A48" t="str">
            <v>Village Children's Centre of Waterdown</v>
          </cell>
          <cell r="B48">
            <v>118080</v>
          </cell>
          <cell r="C48">
            <v>3936</v>
          </cell>
          <cell r="D48">
            <v>13808</v>
          </cell>
          <cell r="E48">
            <v>19276</v>
          </cell>
          <cell r="F48">
            <v>5000</v>
          </cell>
          <cell r="G48">
            <v>8808</v>
          </cell>
          <cell r="H48">
            <v>0</v>
          </cell>
          <cell r="I48">
            <v>13808</v>
          </cell>
          <cell r="J48">
            <v>19276</v>
          </cell>
        </row>
        <row r="49">
          <cell r="A49" t="str">
            <v>St Matthew's Children's Centre</v>
          </cell>
          <cell r="B49">
            <v>118530</v>
          </cell>
          <cell r="C49">
            <v>3951</v>
          </cell>
          <cell r="D49">
            <v>13853</v>
          </cell>
          <cell r="E49">
            <v>19339</v>
          </cell>
          <cell r="F49">
            <v>5000</v>
          </cell>
          <cell r="G49">
            <v>8853</v>
          </cell>
          <cell r="H49">
            <v>0</v>
          </cell>
          <cell r="I49">
            <v>13853</v>
          </cell>
          <cell r="J49">
            <v>19339</v>
          </cell>
        </row>
        <row r="50">
          <cell r="A50" t="str">
            <v>Le Ballon Rouge De Hamilton</v>
          </cell>
          <cell r="B50">
            <v>121635</v>
          </cell>
          <cell r="C50">
            <v>4054.5</v>
          </cell>
          <cell r="D50">
            <v>14164</v>
          </cell>
          <cell r="E50">
            <v>19773</v>
          </cell>
          <cell r="F50">
            <v>5000</v>
          </cell>
          <cell r="G50">
            <v>9163.5</v>
          </cell>
          <cell r="H50">
            <v>0</v>
          </cell>
          <cell r="I50">
            <v>14164</v>
          </cell>
          <cell r="J50">
            <v>19773</v>
          </cell>
        </row>
        <row r="51">
          <cell r="A51" t="str">
            <v>Sunshine Daycare</v>
          </cell>
          <cell r="B51">
            <v>123030</v>
          </cell>
          <cell r="C51">
            <v>4101</v>
          </cell>
          <cell r="D51">
            <v>14303</v>
          </cell>
          <cell r="E51">
            <v>19967</v>
          </cell>
          <cell r="F51">
            <v>5000</v>
          </cell>
          <cell r="G51">
            <v>9303</v>
          </cell>
          <cell r="H51">
            <v>0</v>
          </cell>
          <cell r="I51">
            <v>14303</v>
          </cell>
          <cell r="J51">
            <v>19967</v>
          </cell>
        </row>
        <row r="52">
          <cell r="A52" t="str">
            <v>Winona Children's Centre</v>
          </cell>
          <cell r="B52">
            <v>128340</v>
          </cell>
          <cell r="C52">
            <v>4278</v>
          </cell>
          <cell r="D52">
            <v>14834</v>
          </cell>
          <cell r="E52">
            <v>20708</v>
          </cell>
          <cell r="F52">
            <v>5000</v>
          </cell>
          <cell r="G52">
            <v>9834</v>
          </cell>
          <cell r="H52">
            <v>0</v>
          </cell>
          <cell r="I52">
            <v>14834</v>
          </cell>
          <cell r="J52">
            <v>20708</v>
          </cell>
        </row>
        <row r="53">
          <cell r="A53" t="str">
            <v>Paramount Family Centre</v>
          </cell>
          <cell r="B53">
            <v>129825</v>
          </cell>
          <cell r="C53">
            <v>4327.5</v>
          </cell>
          <cell r="D53">
            <v>14983</v>
          </cell>
          <cell r="E53">
            <v>20916</v>
          </cell>
          <cell r="F53">
            <v>5000</v>
          </cell>
          <cell r="G53">
            <v>9982.5</v>
          </cell>
          <cell r="H53">
            <v>0</v>
          </cell>
          <cell r="I53">
            <v>14983</v>
          </cell>
          <cell r="J53">
            <v>20916</v>
          </cell>
        </row>
        <row r="54">
          <cell r="A54" t="str">
            <v>Heritage Green Child Care Inc</v>
          </cell>
          <cell r="B54">
            <v>136350</v>
          </cell>
          <cell r="C54">
            <v>4545</v>
          </cell>
          <cell r="D54">
            <v>15635</v>
          </cell>
          <cell r="E54">
            <v>21826</v>
          </cell>
          <cell r="F54">
            <v>5000</v>
          </cell>
          <cell r="G54">
            <v>10635</v>
          </cell>
          <cell r="H54">
            <v>0</v>
          </cell>
          <cell r="I54">
            <v>15635</v>
          </cell>
          <cell r="J54">
            <v>21826</v>
          </cell>
        </row>
        <row r="55">
          <cell r="A55" t="str">
            <v>Red Hill Family Centre</v>
          </cell>
          <cell r="B55">
            <v>142830</v>
          </cell>
          <cell r="C55">
            <v>4761</v>
          </cell>
          <cell r="D55">
            <v>16283</v>
          </cell>
          <cell r="E55">
            <v>22731</v>
          </cell>
          <cell r="F55">
            <v>5000</v>
          </cell>
          <cell r="G55">
            <v>11283</v>
          </cell>
          <cell r="H55">
            <v>0</v>
          </cell>
          <cell r="I55">
            <v>16283</v>
          </cell>
          <cell r="J55">
            <v>22731</v>
          </cell>
        </row>
        <row r="56">
          <cell r="A56" t="str">
            <v>McMaster Children's Centre Inc</v>
          </cell>
          <cell r="B56">
            <v>143100</v>
          </cell>
          <cell r="C56">
            <v>4770</v>
          </cell>
          <cell r="D56">
            <v>16310</v>
          </cell>
          <cell r="E56">
            <v>22769</v>
          </cell>
          <cell r="F56">
            <v>5000</v>
          </cell>
          <cell r="G56">
            <v>11310</v>
          </cell>
          <cell r="H56">
            <v>0</v>
          </cell>
          <cell r="I56">
            <v>16310</v>
          </cell>
          <cell r="J56">
            <v>22769</v>
          </cell>
        </row>
        <row r="57">
          <cell r="A57" t="str">
            <v>Galbraith Day Care Services Inc</v>
          </cell>
          <cell r="B57">
            <v>145800</v>
          </cell>
          <cell r="C57">
            <v>4860</v>
          </cell>
          <cell r="D57">
            <v>16580</v>
          </cell>
          <cell r="E57">
            <v>23146</v>
          </cell>
          <cell r="F57">
            <v>5000</v>
          </cell>
          <cell r="G57">
            <v>11580</v>
          </cell>
          <cell r="H57">
            <v>0</v>
          </cell>
          <cell r="I57">
            <v>16580</v>
          </cell>
          <cell r="J57">
            <v>23146</v>
          </cell>
        </row>
        <row r="58">
          <cell r="A58" t="str">
            <v>Central Day Care</v>
          </cell>
          <cell r="B58">
            <v>149040</v>
          </cell>
          <cell r="C58">
            <v>4968</v>
          </cell>
          <cell r="D58">
            <v>16904</v>
          </cell>
          <cell r="E58">
            <v>23598</v>
          </cell>
          <cell r="F58">
            <v>5000</v>
          </cell>
          <cell r="G58">
            <v>11904</v>
          </cell>
          <cell r="H58">
            <v>0</v>
          </cell>
          <cell r="I58">
            <v>16904</v>
          </cell>
          <cell r="J58">
            <v>23598</v>
          </cell>
        </row>
        <row r="59">
          <cell r="A59" t="str">
            <v>Parkside Daycare Inc.</v>
          </cell>
          <cell r="B59">
            <v>149220</v>
          </cell>
          <cell r="C59">
            <v>4974</v>
          </cell>
          <cell r="D59">
            <v>16922</v>
          </cell>
          <cell r="E59">
            <v>23623</v>
          </cell>
          <cell r="F59">
            <v>5000</v>
          </cell>
          <cell r="G59">
            <v>11922</v>
          </cell>
          <cell r="H59">
            <v>0</v>
          </cell>
          <cell r="I59">
            <v>16922</v>
          </cell>
          <cell r="J59">
            <v>23623</v>
          </cell>
        </row>
        <row r="60">
          <cell r="A60" t="str">
            <v xml:space="preserve">Childventures Early Learning Academy </v>
          </cell>
          <cell r="B60">
            <v>154710</v>
          </cell>
          <cell r="C60">
            <v>5157</v>
          </cell>
          <cell r="D60">
            <v>17000</v>
          </cell>
          <cell r="E60">
            <v>23732</v>
          </cell>
          <cell r="F60">
            <v>5000</v>
          </cell>
          <cell r="G60">
            <v>12471</v>
          </cell>
          <cell r="H60">
            <v>0</v>
          </cell>
          <cell r="I60">
            <v>17471</v>
          </cell>
          <cell r="J60">
            <v>24390</v>
          </cell>
        </row>
        <row r="61">
          <cell r="A61" t="str">
            <v>Jamesville Children's Day Care Centre</v>
          </cell>
          <cell r="B61">
            <v>157455</v>
          </cell>
          <cell r="C61">
            <v>5248.5</v>
          </cell>
          <cell r="D61">
            <v>17000</v>
          </cell>
          <cell r="E61">
            <v>23732</v>
          </cell>
          <cell r="F61">
            <v>5000</v>
          </cell>
          <cell r="G61">
            <v>12745.5</v>
          </cell>
          <cell r="H61">
            <v>0</v>
          </cell>
          <cell r="I61">
            <v>17746</v>
          </cell>
          <cell r="J61">
            <v>24773</v>
          </cell>
        </row>
        <row r="62">
          <cell r="A62" t="str">
            <v>The Millgrove Children's Centre</v>
          </cell>
          <cell r="B62">
            <v>162000</v>
          </cell>
          <cell r="C62">
            <v>5400</v>
          </cell>
          <cell r="D62">
            <v>17000</v>
          </cell>
          <cell r="E62">
            <v>23732</v>
          </cell>
          <cell r="F62">
            <v>5000</v>
          </cell>
          <cell r="G62">
            <v>13200</v>
          </cell>
          <cell r="H62">
            <v>0</v>
          </cell>
          <cell r="I62">
            <v>18200</v>
          </cell>
          <cell r="J62">
            <v>25407</v>
          </cell>
        </row>
        <row r="63">
          <cell r="A63" t="str">
            <v>Ancaster Little Gems Children's Centre</v>
          </cell>
          <cell r="B63">
            <v>164475</v>
          </cell>
          <cell r="C63">
            <v>5482.5</v>
          </cell>
          <cell r="D63">
            <v>17000</v>
          </cell>
          <cell r="E63">
            <v>23732</v>
          </cell>
          <cell r="F63">
            <v>5000</v>
          </cell>
          <cell r="G63">
            <v>13447.5</v>
          </cell>
          <cell r="H63">
            <v>0</v>
          </cell>
          <cell r="I63">
            <v>18448</v>
          </cell>
          <cell r="J63">
            <v>25753</v>
          </cell>
        </row>
        <row r="64">
          <cell r="A64" t="str">
            <v>Little Learning House Fennell</v>
          </cell>
          <cell r="B64">
            <v>167310</v>
          </cell>
          <cell r="C64">
            <v>5577</v>
          </cell>
          <cell r="D64">
            <v>17000</v>
          </cell>
          <cell r="E64">
            <v>23732</v>
          </cell>
          <cell r="F64">
            <v>5000</v>
          </cell>
          <cell r="G64">
            <v>13731</v>
          </cell>
          <cell r="H64">
            <v>0</v>
          </cell>
          <cell r="I64">
            <v>18731</v>
          </cell>
          <cell r="J64">
            <v>26148</v>
          </cell>
        </row>
        <row r="65">
          <cell r="A65" t="str">
            <v>Paradise Corner Children's Centre</v>
          </cell>
          <cell r="B65">
            <v>173430</v>
          </cell>
          <cell r="C65">
            <v>5781</v>
          </cell>
          <cell r="D65">
            <v>17000</v>
          </cell>
          <cell r="E65">
            <v>23732</v>
          </cell>
          <cell r="F65">
            <v>5000</v>
          </cell>
          <cell r="G65">
            <v>14343</v>
          </cell>
          <cell r="H65">
            <v>0</v>
          </cell>
          <cell r="I65">
            <v>19343</v>
          </cell>
          <cell r="J65">
            <v>27003</v>
          </cell>
        </row>
        <row r="66">
          <cell r="A66" t="str">
            <v>Kindertown Child Care Centre</v>
          </cell>
          <cell r="B66">
            <v>181890</v>
          </cell>
          <cell r="C66">
            <v>6063</v>
          </cell>
          <cell r="D66">
            <v>17000</v>
          </cell>
          <cell r="E66">
            <v>23732</v>
          </cell>
          <cell r="F66">
            <v>5000</v>
          </cell>
          <cell r="G66">
            <v>15189</v>
          </cell>
          <cell r="H66">
            <v>0</v>
          </cell>
          <cell r="I66">
            <v>20189</v>
          </cell>
          <cell r="J66">
            <v>28184</v>
          </cell>
        </row>
        <row r="67">
          <cell r="A67" t="str">
            <v>Waterdown District Children's Centre</v>
          </cell>
          <cell r="B67">
            <v>192562.5</v>
          </cell>
          <cell r="C67">
            <v>6418.75</v>
          </cell>
          <cell r="D67">
            <v>17000</v>
          </cell>
          <cell r="E67">
            <v>23732</v>
          </cell>
          <cell r="F67">
            <v>5000</v>
          </cell>
          <cell r="G67">
            <v>16256.25</v>
          </cell>
          <cell r="H67">
            <v>0</v>
          </cell>
          <cell r="I67">
            <v>21256</v>
          </cell>
          <cell r="J67">
            <v>29673</v>
          </cell>
        </row>
        <row r="68">
          <cell r="A68" t="str">
            <v>Infant Jesus Kindergarten</v>
          </cell>
          <cell r="B68">
            <v>194850</v>
          </cell>
          <cell r="C68">
            <v>6495</v>
          </cell>
          <cell r="D68">
            <v>17000</v>
          </cell>
          <cell r="E68">
            <v>23732</v>
          </cell>
          <cell r="F68">
            <v>5000</v>
          </cell>
          <cell r="G68">
            <v>16485</v>
          </cell>
          <cell r="H68">
            <v>0</v>
          </cell>
          <cell r="I68">
            <v>21485</v>
          </cell>
          <cell r="J68">
            <v>29993</v>
          </cell>
        </row>
        <row r="69">
          <cell r="A69" t="str">
            <v>Hamilton East Kiwanis Boys &amp; Girls Club</v>
          </cell>
          <cell r="B69">
            <v>202140</v>
          </cell>
          <cell r="C69">
            <v>6738</v>
          </cell>
          <cell r="D69">
            <v>17000</v>
          </cell>
          <cell r="E69">
            <v>23732</v>
          </cell>
          <cell r="F69">
            <v>5000</v>
          </cell>
          <cell r="G69">
            <v>17214</v>
          </cell>
          <cell r="H69">
            <v>0</v>
          </cell>
          <cell r="I69">
            <v>22214</v>
          </cell>
          <cell r="J69">
            <v>31011</v>
          </cell>
        </row>
        <row r="70">
          <cell r="A70" t="str">
            <v>Meadowlands Preschool Inc.</v>
          </cell>
          <cell r="B70">
            <v>212400</v>
          </cell>
          <cell r="C70">
            <v>7080</v>
          </cell>
          <cell r="D70">
            <v>17000</v>
          </cell>
          <cell r="E70">
            <v>23732</v>
          </cell>
          <cell r="F70">
            <v>5000</v>
          </cell>
          <cell r="G70">
            <v>18240</v>
          </cell>
          <cell r="H70">
            <v>0</v>
          </cell>
          <cell r="I70">
            <v>23240</v>
          </cell>
          <cell r="J70">
            <v>32443</v>
          </cell>
        </row>
        <row r="71">
          <cell r="A71" t="str">
            <v>Stoney Creek Child Care Centre Inc.</v>
          </cell>
          <cell r="B71">
            <v>225360</v>
          </cell>
          <cell r="C71">
            <v>7512</v>
          </cell>
          <cell r="D71">
            <v>17000</v>
          </cell>
          <cell r="E71">
            <v>23732</v>
          </cell>
          <cell r="F71">
            <v>5000</v>
          </cell>
          <cell r="G71">
            <v>19536</v>
          </cell>
          <cell r="H71">
            <v>0</v>
          </cell>
          <cell r="I71">
            <v>24536</v>
          </cell>
          <cell r="J71">
            <v>34252</v>
          </cell>
        </row>
        <row r="72">
          <cell r="A72" t="str">
            <v>Peekaboo Group Child Care Inc</v>
          </cell>
          <cell r="B72">
            <v>231735</v>
          </cell>
          <cell r="C72">
            <v>7724.5</v>
          </cell>
          <cell r="D72">
            <v>17000</v>
          </cell>
          <cell r="E72">
            <v>23732</v>
          </cell>
          <cell r="F72">
            <v>5000</v>
          </cell>
          <cell r="G72">
            <v>20173.5</v>
          </cell>
          <cell r="H72">
            <v>0</v>
          </cell>
          <cell r="I72">
            <v>25174</v>
          </cell>
          <cell r="J72">
            <v>35143</v>
          </cell>
        </row>
        <row r="73">
          <cell r="A73" t="str">
            <v>Golfwood Day Care Service Inc</v>
          </cell>
          <cell r="B73">
            <v>234900</v>
          </cell>
          <cell r="C73">
            <v>7830</v>
          </cell>
          <cell r="D73">
            <v>17000</v>
          </cell>
          <cell r="E73">
            <v>23732</v>
          </cell>
          <cell r="F73">
            <v>5000</v>
          </cell>
          <cell r="G73">
            <v>20490</v>
          </cell>
          <cell r="H73">
            <v>0</v>
          </cell>
          <cell r="I73">
            <v>25490</v>
          </cell>
          <cell r="J73">
            <v>35584</v>
          </cell>
        </row>
        <row r="74">
          <cell r="A74" t="str">
            <v>Kids and Company Ltd.</v>
          </cell>
          <cell r="B74">
            <v>265140</v>
          </cell>
          <cell r="C74">
            <v>8838</v>
          </cell>
          <cell r="D74">
            <v>17000</v>
          </cell>
          <cell r="E74">
            <v>23732</v>
          </cell>
          <cell r="F74">
            <v>5000</v>
          </cell>
          <cell r="G74">
            <v>23514</v>
          </cell>
          <cell r="H74">
            <v>0</v>
          </cell>
          <cell r="I74">
            <v>28514</v>
          </cell>
          <cell r="J74">
            <v>39806</v>
          </cell>
        </row>
        <row r="75">
          <cell r="A75" t="str">
            <v>Mt Hamilton Baptist Day Care Centre</v>
          </cell>
          <cell r="B75">
            <v>267457.5</v>
          </cell>
          <cell r="C75">
            <v>8915.25</v>
          </cell>
          <cell r="D75">
            <v>17000</v>
          </cell>
          <cell r="E75">
            <v>23732</v>
          </cell>
          <cell r="F75">
            <v>5000</v>
          </cell>
          <cell r="G75">
            <v>23745.75</v>
          </cell>
          <cell r="H75">
            <v>0</v>
          </cell>
          <cell r="I75">
            <v>28746</v>
          </cell>
          <cell r="J75">
            <v>40129</v>
          </cell>
        </row>
        <row r="76">
          <cell r="A76" t="str">
            <v>YWCA Daycares</v>
          </cell>
          <cell r="B76">
            <v>327397.5</v>
          </cell>
          <cell r="C76">
            <v>10913.25</v>
          </cell>
          <cell r="D76">
            <v>17000</v>
          </cell>
          <cell r="E76">
            <v>23732</v>
          </cell>
          <cell r="F76">
            <v>5000</v>
          </cell>
          <cell r="G76">
            <v>29739.75</v>
          </cell>
          <cell r="H76">
            <v>0</v>
          </cell>
          <cell r="I76">
            <v>34740</v>
          </cell>
          <cell r="J76">
            <v>48497</v>
          </cell>
        </row>
        <row r="77">
          <cell r="A77" t="str">
            <v>Little Peoples Day Care</v>
          </cell>
          <cell r="B77">
            <v>330120</v>
          </cell>
          <cell r="C77">
            <v>11004</v>
          </cell>
          <cell r="D77">
            <v>17000</v>
          </cell>
          <cell r="E77">
            <v>23732</v>
          </cell>
          <cell r="F77">
            <v>5000</v>
          </cell>
          <cell r="G77">
            <v>30012</v>
          </cell>
          <cell r="H77">
            <v>0</v>
          </cell>
          <cell r="I77">
            <v>35012</v>
          </cell>
          <cell r="J77">
            <v>48877</v>
          </cell>
        </row>
        <row r="78">
          <cell r="A78" t="str">
            <v>First Class Children's Centre</v>
          </cell>
          <cell r="B78">
            <v>449820</v>
          </cell>
          <cell r="C78">
            <v>14994</v>
          </cell>
          <cell r="D78">
            <v>17198</v>
          </cell>
          <cell r="E78">
            <v>24008</v>
          </cell>
          <cell r="F78">
            <v>5000</v>
          </cell>
          <cell r="G78">
            <v>41982</v>
          </cell>
          <cell r="H78">
            <v>0</v>
          </cell>
          <cell r="I78">
            <v>46982</v>
          </cell>
          <cell r="J78">
            <v>65587</v>
          </cell>
        </row>
        <row r="79">
          <cell r="A79" t="str">
            <v>Umbrella Family &amp; Child Centres of Hamilton</v>
          </cell>
          <cell r="B79">
            <v>1061122.5</v>
          </cell>
          <cell r="C79">
            <v>35370.75</v>
          </cell>
          <cell r="D79">
            <v>57742</v>
          </cell>
          <cell r="E79">
            <v>80608</v>
          </cell>
          <cell r="F79">
            <v>5000</v>
          </cell>
          <cell r="G79">
            <v>42000</v>
          </cell>
          <cell r="H79">
            <v>40741.5</v>
          </cell>
          <cell r="I79">
            <v>87742</v>
          </cell>
          <cell r="J79">
            <v>122488</v>
          </cell>
        </row>
        <row r="80">
          <cell r="A80" t="str">
            <v>YMCA Day Care Centres</v>
          </cell>
          <cell r="B80">
            <v>1120245</v>
          </cell>
          <cell r="C80">
            <v>37341.5</v>
          </cell>
          <cell r="D80">
            <v>61683</v>
          </cell>
          <cell r="E80">
            <v>86109</v>
          </cell>
          <cell r="F80">
            <v>5000</v>
          </cell>
          <cell r="G80">
            <v>42000</v>
          </cell>
          <cell r="H80">
            <v>44683</v>
          </cell>
          <cell r="I80">
            <v>91683</v>
          </cell>
          <cell r="J80">
            <v>127989</v>
          </cell>
        </row>
        <row r="81">
          <cell r="A81" t="str">
            <v>Today's Family</v>
          </cell>
          <cell r="B81">
            <v>1310445</v>
          </cell>
          <cell r="C81">
            <v>43681.5</v>
          </cell>
          <cell r="D81">
            <v>74363</v>
          </cell>
          <cell r="E81">
            <v>104052</v>
          </cell>
          <cell r="F81">
            <v>5000</v>
          </cell>
          <cell r="G81">
            <v>42000</v>
          </cell>
          <cell r="H81">
            <v>57363</v>
          </cell>
          <cell r="I81">
            <v>104363</v>
          </cell>
          <cell r="J81">
            <v>145691</v>
          </cell>
        </row>
        <row r="82">
          <cell r="A82" t="str">
            <v>Hamilton-Wentworth Catholic Child Care Centres Inc</v>
          </cell>
          <cell r="B82">
            <v>1874137.5</v>
          </cell>
          <cell r="C82">
            <v>62471.25</v>
          </cell>
          <cell r="D82">
            <v>111943</v>
          </cell>
          <cell r="E82">
            <v>156272</v>
          </cell>
          <cell r="F82">
            <v>5000</v>
          </cell>
          <cell r="G82">
            <v>42000</v>
          </cell>
          <cell r="H82">
            <v>94942.5</v>
          </cell>
          <cell r="I82">
            <v>141943</v>
          </cell>
          <cell r="J82">
            <v>198152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Approval"/>
      <sheetName val="Mitigation"/>
      <sheetName val="MIT Input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Approval (2)"/>
      <sheetName val="Sheet5"/>
      <sheetName val="Sheet1"/>
      <sheetName val="Sheet3"/>
      <sheetName val="Sheet2"/>
    </sheetNames>
    <sheetDataSet>
      <sheetData sheetId="0"/>
      <sheetData sheetId="1"/>
      <sheetData sheetId="2"/>
      <sheetData sheetId="3">
        <row r="4">
          <cell r="C4" t="str">
            <v>Vendor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up to 1K</v>
          </cell>
          <cell r="E4" t="str">
            <v>1-15K</v>
          </cell>
          <cell r="F4" t="str">
            <v>Over 15K</v>
          </cell>
          <cell r="G4" t="str">
            <v>Total SP Points</v>
          </cell>
          <cell r="H4" t="str">
            <v>System Priority Funding</v>
          </cell>
        </row>
        <row r="5">
          <cell r="A5" t="str">
            <v>Ancaster Little Gems Children's Centre</v>
          </cell>
          <cell r="B5">
            <v>164475</v>
          </cell>
          <cell r="C5">
            <v>5482.5</v>
          </cell>
          <cell r="D5">
            <v>5000</v>
          </cell>
          <cell r="E5">
            <v>12000</v>
          </cell>
          <cell r="F5">
            <v>0</v>
          </cell>
          <cell r="G5">
            <v>17000</v>
          </cell>
          <cell r="H5">
            <v>24310</v>
          </cell>
        </row>
        <row r="6">
          <cell r="A6" t="str">
            <v>Ancaster Small Fry Co-op Preschool</v>
          </cell>
          <cell r="B6">
            <v>27112.5</v>
          </cell>
          <cell r="C6">
            <v>903.75</v>
          </cell>
          <cell r="D6">
            <v>4518.75</v>
          </cell>
          <cell r="E6">
            <v>0</v>
          </cell>
          <cell r="F6">
            <v>0</v>
          </cell>
          <cell r="G6">
            <v>4519</v>
          </cell>
          <cell r="H6">
            <v>6462</v>
          </cell>
        </row>
        <row r="7">
          <cell r="A7" t="str">
            <v>Austin Academy "For Early Learners"</v>
          </cell>
          <cell r="B7">
            <v>12960</v>
          </cell>
          <cell r="C7">
            <v>432</v>
          </cell>
          <cell r="D7">
            <v>2160</v>
          </cell>
          <cell r="E7">
            <v>0</v>
          </cell>
          <cell r="F7">
            <v>0</v>
          </cell>
          <cell r="G7">
            <v>2160</v>
          </cell>
          <cell r="H7">
            <v>3089</v>
          </cell>
        </row>
        <row r="8">
          <cell r="A8" t="str">
            <v>Awesome Beginnings Co-op Nursery School Inc</v>
          </cell>
          <cell r="B8">
            <v>10800</v>
          </cell>
          <cell r="C8">
            <v>360</v>
          </cell>
          <cell r="D8">
            <v>1800</v>
          </cell>
          <cell r="E8">
            <v>0</v>
          </cell>
          <cell r="F8">
            <v>0</v>
          </cell>
          <cell r="G8">
            <v>1800</v>
          </cell>
          <cell r="H8">
            <v>2574</v>
          </cell>
        </row>
        <row r="9">
          <cell r="A9" t="str">
            <v>Benjamin Bunny Nursery School</v>
          </cell>
          <cell r="B9">
            <v>21600</v>
          </cell>
          <cell r="C9">
            <v>720</v>
          </cell>
          <cell r="D9">
            <v>3600</v>
          </cell>
          <cell r="E9">
            <v>0</v>
          </cell>
          <cell r="F9">
            <v>0</v>
          </cell>
          <cell r="G9">
            <v>3600</v>
          </cell>
          <cell r="H9">
            <v>5148</v>
          </cell>
        </row>
        <row r="10">
          <cell r="A10" t="str">
            <v>Birch Avenue Child Care Centre</v>
          </cell>
          <cell r="B10">
            <v>82380</v>
          </cell>
          <cell r="C10">
            <v>2746</v>
          </cell>
          <cell r="D10">
            <v>5000</v>
          </cell>
          <cell r="E10">
            <v>5238</v>
          </cell>
          <cell r="F10">
            <v>0</v>
          </cell>
          <cell r="G10">
            <v>10238</v>
          </cell>
          <cell r="H10">
            <v>14640</v>
          </cell>
        </row>
        <row r="11">
          <cell r="A11" t="str">
            <v>Blossoms Child Care Centre Inc.</v>
          </cell>
          <cell r="B11">
            <v>95040</v>
          </cell>
          <cell r="C11">
            <v>3168</v>
          </cell>
          <cell r="D11">
            <v>5000</v>
          </cell>
          <cell r="E11">
            <v>6504</v>
          </cell>
          <cell r="F11">
            <v>0</v>
          </cell>
          <cell r="G11">
            <v>11504</v>
          </cell>
          <cell r="H11">
            <v>16451</v>
          </cell>
        </row>
        <row r="12">
          <cell r="A12" t="str">
            <v>Central Day Care</v>
          </cell>
          <cell r="B12">
            <v>149040</v>
          </cell>
          <cell r="C12">
            <v>4968</v>
          </cell>
          <cell r="D12">
            <v>5000</v>
          </cell>
          <cell r="E12">
            <v>11904</v>
          </cell>
          <cell r="F12">
            <v>0</v>
          </cell>
          <cell r="G12">
            <v>16904</v>
          </cell>
          <cell r="H12">
            <v>24173</v>
          </cell>
        </row>
        <row r="13">
          <cell r="A13" t="str">
            <v>Childventures Early Learning Academy</v>
          </cell>
          <cell r="B13">
            <v>193590</v>
          </cell>
          <cell r="C13">
            <v>6453</v>
          </cell>
          <cell r="D13">
            <v>5000</v>
          </cell>
          <cell r="E13">
            <v>12000</v>
          </cell>
          <cell r="F13">
            <v>0</v>
          </cell>
          <cell r="G13">
            <v>17000</v>
          </cell>
          <cell r="H13">
            <v>24310</v>
          </cell>
        </row>
        <row r="14">
          <cell r="A14" t="str">
            <v>Creative Me Preschool</v>
          </cell>
          <cell r="B14">
            <v>141945</v>
          </cell>
          <cell r="C14">
            <v>4731.5</v>
          </cell>
          <cell r="D14">
            <v>5000</v>
          </cell>
          <cell r="E14">
            <v>11194.5</v>
          </cell>
          <cell r="F14">
            <v>0</v>
          </cell>
          <cell r="G14">
            <v>16195</v>
          </cell>
          <cell r="H14">
            <v>23159</v>
          </cell>
        </row>
        <row r="15">
          <cell r="A15" t="str">
            <v>Cudley Corner Child Care Centre Inc</v>
          </cell>
          <cell r="B15">
            <v>76860</v>
          </cell>
          <cell r="C15">
            <v>2562</v>
          </cell>
          <cell r="D15">
            <v>5000</v>
          </cell>
          <cell r="E15">
            <v>4686</v>
          </cell>
          <cell r="F15">
            <v>0</v>
          </cell>
          <cell r="G15">
            <v>9686</v>
          </cell>
          <cell r="H15">
            <v>13851</v>
          </cell>
        </row>
        <row r="16">
          <cell r="A16" t="str">
            <v>Daycare on Delaware</v>
          </cell>
          <cell r="B16">
            <v>48780</v>
          </cell>
          <cell r="C16">
            <v>1626</v>
          </cell>
          <cell r="D16">
            <v>5000</v>
          </cell>
          <cell r="E16">
            <v>1878</v>
          </cell>
          <cell r="F16">
            <v>0</v>
          </cell>
          <cell r="G16">
            <v>6878</v>
          </cell>
          <cell r="H16">
            <v>9836</v>
          </cell>
        </row>
        <row r="17">
          <cell r="A17" t="str">
            <v>Dundas Valley Montessori School</v>
          </cell>
          <cell r="B17">
            <v>129825</v>
          </cell>
          <cell r="C17">
            <v>4327.5</v>
          </cell>
          <cell r="D17">
            <v>5000</v>
          </cell>
          <cell r="E17">
            <v>9982.5</v>
          </cell>
          <cell r="F17">
            <v>0</v>
          </cell>
          <cell r="G17">
            <v>14983</v>
          </cell>
          <cell r="H17">
            <v>21426</v>
          </cell>
        </row>
        <row r="18">
          <cell r="A18" t="str">
            <v>Fan-Tastic Scholars Child Learning Centre</v>
          </cell>
          <cell r="B18">
            <v>78030</v>
          </cell>
          <cell r="C18">
            <v>2601</v>
          </cell>
          <cell r="D18">
            <v>5000</v>
          </cell>
          <cell r="E18">
            <v>4803</v>
          </cell>
          <cell r="F18">
            <v>0</v>
          </cell>
          <cell r="G18">
            <v>9803</v>
          </cell>
          <cell r="H18">
            <v>14018</v>
          </cell>
        </row>
        <row r="19">
          <cell r="A19" t="str">
            <v>Farmers Dell Cooperative Preschool of Glanbrook</v>
          </cell>
          <cell r="B19">
            <v>10800</v>
          </cell>
          <cell r="C19">
            <v>360</v>
          </cell>
          <cell r="D19">
            <v>1800</v>
          </cell>
          <cell r="E19">
            <v>0</v>
          </cell>
          <cell r="F19">
            <v>0</v>
          </cell>
          <cell r="G19">
            <v>1800</v>
          </cell>
          <cell r="H19">
            <v>2574</v>
          </cell>
        </row>
        <row r="20">
          <cell r="A20" t="str">
            <v>First Class Children's Centre</v>
          </cell>
          <cell r="B20">
            <v>433800</v>
          </cell>
          <cell r="C20">
            <v>14460</v>
          </cell>
          <cell r="D20">
            <v>5000</v>
          </cell>
          <cell r="E20">
            <v>12000</v>
          </cell>
          <cell r="F20">
            <v>0</v>
          </cell>
          <cell r="G20">
            <v>17000</v>
          </cell>
          <cell r="H20">
            <v>24310</v>
          </cell>
        </row>
        <row r="21">
          <cell r="A21" t="str">
            <v>Galbraith Day Care Services Inc</v>
          </cell>
          <cell r="B21">
            <v>178200</v>
          </cell>
          <cell r="C21">
            <v>5940</v>
          </cell>
          <cell r="D21">
            <v>5000</v>
          </cell>
          <cell r="E21">
            <v>12000</v>
          </cell>
          <cell r="F21">
            <v>0</v>
          </cell>
          <cell r="G21">
            <v>17000</v>
          </cell>
          <cell r="H21">
            <v>24310</v>
          </cell>
        </row>
        <row r="22">
          <cell r="A22" t="str">
            <v>Garside Day Care Centre</v>
          </cell>
          <cell r="B22">
            <v>90990</v>
          </cell>
          <cell r="C22">
            <v>3033</v>
          </cell>
          <cell r="D22">
            <v>5000</v>
          </cell>
          <cell r="E22">
            <v>6099</v>
          </cell>
          <cell r="F22">
            <v>0</v>
          </cell>
          <cell r="G22">
            <v>11099</v>
          </cell>
          <cell r="H22">
            <v>15872</v>
          </cell>
        </row>
        <row r="23">
          <cell r="A23" t="str">
            <v>Golfwood Day Care Service Inc</v>
          </cell>
          <cell r="B23">
            <v>234900</v>
          </cell>
          <cell r="C23">
            <v>7830</v>
          </cell>
          <cell r="D23">
            <v>5000</v>
          </cell>
          <cell r="E23">
            <v>12000</v>
          </cell>
          <cell r="F23">
            <v>0</v>
          </cell>
          <cell r="G23">
            <v>17000</v>
          </cell>
          <cell r="H23">
            <v>24310</v>
          </cell>
        </row>
        <row r="24">
          <cell r="A24" t="str">
            <v>Hamilton Early Learning Centre</v>
          </cell>
          <cell r="B24">
            <v>77940</v>
          </cell>
          <cell r="C24">
            <v>2598</v>
          </cell>
          <cell r="D24">
            <v>5000</v>
          </cell>
          <cell r="E24">
            <v>4794</v>
          </cell>
          <cell r="F24">
            <v>0</v>
          </cell>
          <cell r="G24">
            <v>9794</v>
          </cell>
          <cell r="H24">
            <v>14005</v>
          </cell>
        </row>
        <row r="25">
          <cell r="A25" t="str">
            <v>Hamilton East Kiwanis Boys &amp; Girls Club</v>
          </cell>
          <cell r="B25">
            <v>199740</v>
          </cell>
          <cell r="C25">
            <v>6658</v>
          </cell>
          <cell r="D25">
            <v>5000</v>
          </cell>
          <cell r="E25">
            <v>12000</v>
          </cell>
          <cell r="F25">
            <v>0</v>
          </cell>
          <cell r="G25">
            <v>17000</v>
          </cell>
          <cell r="H25">
            <v>24310</v>
          </cell>
        </row>
        <row r="26">
          <cell r="A26" t="str">
            <v>Hamilton-Wentworth Catholic Child Care Centres Inc</v>
          </cell>
          <cell r="B26">
            <v>1877580</v>
          </cell>
          <cell r="C26">
            <v>62586</v>
          </cell>
          <cell r="D26">
            <v>5000</v>
          </cell>
          <cell r="E26">
            <v>12000</v>
          </cell>
          <cell r="F26">
            <v>95172</v>
          </cell>
          <cell r="G26">
            <v>112172</v>
          </cell>
          <cell r="H26">
            <v>160406</v>
          </cell>
        </row>
        <row r="27">
          <cell r="A27" t="str">
            <v>Heritage Green Child Care Inc</v>
          </cell>
          <cell r="B27">
            <v>119835</v>
          </cell>
          <cell r="C27">
            <v>3994.5</v>
          </cell>
          <cell r="D27">
            <v>5000</v>
          </cell>
          <cell r="E27">
            <v>8983.5</v>
          </cell>
          <cell r="F27">
            <v>0</v>
          </cell>
          <cell r="G27">
            <v>13984</v>
          </cell>
          <cell r="H27">
            <v>19997</v>
          </cell>
        </row>
        <row r="28">
          <cell r="A28" t="str">
            <v>Imagineer’s Early Learning Centre</v>
          </cell>
          <cell r="B28">
            <v>78030</v>
          </cell>
          <cell r="C28">
            <v>2601</v>
          </cell>
          <cell r="D28">
            <v>5000</v>
          </cell>
          <cell r="E28">
            <v>4803</v>
          </cell>
          <cell r="F28">
            <v>0</v>
          </cell>
          <cell r="G28">
            <v>9803</v>
          </cell>
          <cell r="H28">
            <v>14018</v>
          </cell>
        </row>
        <row r="29">
          <cell r="A29" t="str">
            <v>Infant Jesus Kindergarten</v>
          </cell>
          <cell r="B29">
            <v>194940</v>
          </cell>
          <cell r="C29">
            <v>6498</v>
          </cell>
          <cell r="D29">
            <v>5000</v>
          </cell>
          <cell r="E29">
            <v>12000</v>
          </cell>
          <cell r="F29">
            <v>0</v>
          </cell>
          <cell r="G29">
            <v>17000</v>
          </cell>
          <cell r="H29">
            <v>24310</v>
          </cell>
        </row>
        <row r="30">
          <cell r="A30" t="str">
            <v>Jacks &amp; Jills Co-op Preschool of Ancaster Inc</v>
          </cell>
          <cell r="B30">
            <v>10800</v>
          </cell>
          <cell r="C30">
            <v>360</v>
          </cell>
          <cell r="D30">
            <v>1800</v>
          </cell>
          <cell r="E30">
            <v>0</v>
          </cell>
          <cell r="F30">
            <v>0</v>
          </cell>
          <cell r="G30">
            <v>1800</v>
          </cell>
          <cell r="H30">
            <v>2574</v>
          </cell>
        </row>
        <row r="31">
          <cell r="A31" t="str">
            <v>Jamesville Children's Day Care Centre</v>
          </cell>
          <cell r="B31">
            <v>157455</v>
          </cell>
          <cell r="C31">
            <v>5248.5</v>
          </cell>
          <cell r="D31">
            <v>5000</v>
          </cell>
          <cell r="E31">
            <v>12000</v>
          </cell>
          <cell r="F31">
            <v>0</v>
          </cell>
          <cell r="G31">
            <v>17000</v>
          </cell>
          <cell r="H31">
            <v>24310</v>
          </cell>
        </row>
        <row r="32">
          <cell r="A32" t="str">
            <v>Kids and Company Ltd.</v>
          </cell>
          <cell r="B32">
            <v>265140</v>
          </cell>
          <cell r="C32">
            <v>8838</v>
          </cell>
          <cell r="D32">
            <v>5000</v>
          </cell>
          <cell r="E32">
            <v>12000</v>
          </cell>
          <cell r="F32">
            <v>0</v>
          </cell>
          <cell r="G32">
            <v>17000</v>
          </cell>
          <cell r="H32">
            <v>24310</v>
          </cell>
        </row>
        <row r="33">
          <cell r="A33" t="str">
            <v>Kinderseeds</v>
          </cell>
          <cell r="B33">
            <v>21675</v>
          </cell>
          <cell r="C33">
            <v>722.5</v>
          </cell>
          <cell r="D33">
            <v>3612.5</v>
          </cell>
          <cell r="E33">
            <v>0</v>
          </cell>
          <cell r="F33">
            <v>0</v>
          </cell>
          <cell r="G33">
            <v>3613</v>
          </cell>
          <cell r="H33">
            <v>5167</v>
          </cell>
        </row>
        <row r="34">
          <cell r="A34" t="str">
            <v>Kindertown Child Care Centre</v>
          </cell>
          <cell r="B34">
            <v>181890</v>
          </cell>
          <cell r="C34">
            <v>6063</v>
          </cell>
          <cell r="D34">
            <v>5000</v>
          </cell>
          <cell r="E34">
            <v>12000</v>
          </cell>
          <cell r="F34">
            <v>0</v>
          </cell>
          <cell r="G34">
            <v>17000</v>
          </cell>
          <cell r="H34">
            <v>24310</v>
          </cell>
        </row>
        <row r="35">
          <cell r="A35" t="str">
            <v>LaGarderie Le Petit Navire De Hamilton Inc</v>
          </cell>
          <cell r="B35">
            <v>84645</v>
          </cell>
          <cell r="C35">
            <v>2821.5</v>
          </cell>
          <cell r="D35">
            <v>5000</v>
          </cell>
          <cell r="E35">
            <v>5464.5</v>
          </cell>
          <cell r="F35">
            <v>0</v>
          </cell>
          <cell r="G35">
            <v>10465</v>
          </cell>
          <cell r="H35">
            <v>14965</v>
          </cell>
        </row>
        <row r="36">
          <cell r="A36" t="str">
            <v>LeBallon Rouge De Hamilton</v>
          </cell>
          <cell r="B36">
            <v>121635</v>
          </cell>
          <cell r="C36">
            <v>4054.5</v>
          </cell>
          <cell r="D36">
            <v>5000</v>
          </cell>
          <cell r="E36">
            <v>9163.5</v>
          </cell>
          <cell r="F36">
            <v>0</v>
          </cell>
          <cell r="G36">
            <v>14164</v>
          </cell>
          <cell r="H36">
            <v>20255</v>
          </cell>
        </row>
        <row r="37">
          <cell r="A37" t="str">
            <v>Little Learning House Fennell</v>
          </cell>
          <cell r="B37">
            <v>145710</v>
          </cell>
          <cell r="C37">
            <v>4857</v>
          </cell>
          <cell r="D37">
            <v>5000</v>
          </cell>
          <cell r="E37">
            <v>11571</v>
          </cell>
          <cell r="F37">
            <v>0</v>
          </cell>
          <cell r="G37">
            <v>16571</v>
          </cell>
          <cell r="H37">
            <v>23697</v>
          </cell>
        </row>
        <row r="38">
          <cell r="A38" t="str">
            <v>Little Mountaineers</v>
          </cell>
          <cell r="B38">
            <v>23895</v>
          </cell>
          <cell r="C38">
            <v>796.5</v>
          </cell>
          <cell r="D38">
            <v>3982.5</v>
          </cell>
          <cell r="E38">
            <v>0</v>
          </cell>
          <cell r="F38">
            <v>0</v>
          </cell>
          <cell r="G38">
            <v>3983</v>
          </cell>
          <cell r="H38">
            <v>5696</v>
          </cell>
        </row>
        <row r="39">
          <cell r="A39" t="str">
            <v>Little Peoples Day Care</v>
          </cell>
          <cell r="B39">
            <v>330120</v>
          </cell>
          <cell r="C39">
            <v>11004</v>
          </cell>
          <cell r="D39">
            <v>5000</v>
          </cell>
          <cell r="E39">
            <v>12000</v>
          </cell>
          <cell r="F39">
            <v>0</v>
          </cell>
          <cell r="G39">
            <v>17000</v>
          </cell>
          <cell r="H39">
            <v>24310</v>
          </cell>
        </row>
        <row r="40">
          <cell r="A40" t="str">
            <v>Lucky Day Nursery Inc</v>
          </cell>
          <cell r="B40">
            <v>96975</v>
          </cell>
          <cell r="C40">
            <v>3232.5</v>
          </cell>
          <cell r="D40">
            <v>5000</v>
          </cell>
          <cell r="E40">
            <v>6697.5</v>
          </cell>
          <cell r="F40">
            <v>0</v>
          </cell>
          <cell r="G40">
            <v>11698</v>
          </cell>
          <cell r="H40">
            <v>16728</v>
          </cell>
        </row>
        <row r="41">
          <cell r="A41" t="str">
            <v>McMaster Children's Centre Inc</v>
          </cell>
          <cell r="B41">
            <v>143100</v>
          </cell>
          <cell r="C41">
            <v>4770</v>
          </cell>
          <cell r="D41">
            <v>5000</v>
          </cell>
          <cell r="E41">
            <v>11310</v>
          </cell>
          <cell r="F41">
            <v>0</v>
          </cell>
          <cell r="G41">
            <v>16310</v>
          </cell>
          <cell r="H41">
            <v>23323</v>
          </cell>
        </row>
        <row r="42">
          <cell r="A42" t="str">
            <v>McMaster Students Union Incorporated</v>
          </cell>
          <cell r="B42">
            <v>90990</v>
          </cell>
          <cell r="C42">
            <v>3033</v>
          </cell>
          <cell r="D42">
            <v>5000</v>
          </cell>
          <cell r="E42">
            <v>6099</v>
          </cell>
          <cell r="F42">
            <v>0</v>
          </cell>
          <cell r="G42">
            <v>11099</v>
          </cell>
          <cell r="H42">
            <v>15872</v>
          </cell>
        </row>
        <row r="43">
          <cell r="A43" t="str">
            <v>Meadowlands Preschool Inc.</v>
          </cell>
          <cell r="B43">
            <v>212400</v>
          </cell>
          <cell r="C43">
            <v>7080</v>
          </cell>
          <cell r="D43">
            <v>5000</v>
          </cell>
          <cell r="E43">
            <v>12000</v>
          </cell>
          <cell r="F43">
            <v>0</v>
          </cell>
          <cell r="G43">
            <v>17000</v>
          </cell>
          <cell r="H43">
            <v>24310</v>
          </cell>
        </row>
        <row r="44">
          <cell r="A44" t="str">
            <v>Mother Goose Coop Preschool Inc</v>
          </cell>
          <cell r="B44">
            <v>10800</v>
          </cell>
          <cell r="C44">
            <v>360</v>
          </cell>
          <cell r="D44">
            <v>1800</v>
          </cell>
          <cell r="E44">
            <v>0</v>
          </cell>
          <cell r="F44">
            <v>0</v>
          </cell>
          <cell r="G44">
            <v>1800</v>
          </cell>
          <cell r="H44">
            <v>2574</v>
          </cell>
        </row>
        <row r="45">
          <cell r="A45" t="str">
            <v>Mountain Nursery School</v>
          </cell>
          <cell r="B45">
            <v>64980</v>
          </cell>
          <cell r="C45">
            <v>2166</v>
          </cell>
          <cell r="D45">
            <v>5000</v>
          </cell>
          <cell r="E45">
            <v>3498</v>
          </cell>
          <cell r="F45">
            <v>0</v>
          </cell>
          <cell r="G45">
            <v>8498</v>
          </cell>
          <cell r="H45">
            <v>12152</v>
          </cell>
        </row>
        <row r="46">
          <cell r="A46" t="str">
            <v>Mt Hamilton Baptist Day Care Centre</v>
          </cell>
          <cell r="B46">
            <v>255555</v>
          </cell>
          <cell r="C46">
            <v>8518.5</v>
          </cell>
          <cell r="D46">
            <v>5000</v>
          </cell>
          <cell r="E46">
            <v>12000</v>
          </cell>
          <cell r="F46">
            <v>0</v>
          </cell>
          <cell r="G46">
            <v>17000</v>
          </cell>
          <cell r="H46">
            <v>24310</v>
          </cell>
        </row>
        <row r="47">
          <cell r="A47" t="str">
            <v>Niwasa Early Learning and Care Centre</v>
          </cell>
          <cell r="B47">
            <v>38880</v>
          </cell>
          <cell r="C47">
            <v>1296</v>
          </cell>
          <cell r="D47">
            <v>5000</v>
          </cell>
          <cell r="E47">
            <v>888</v>
          </cell>
          <cell r="F47">
            <v>0</v>
          </cell>
          <cell r="G47">
            <v>5888</v>
          </cell>
          <cell r="H47">
            <v>8420</v>
          </cell>
        </row>
        <row r="48">
          <cell r="A48" t="str">
            <v>Noah's Ark Children's Centre</v>
          </cell>
          <cell r="B48">
            <v>89842.5</v>
          </cell>
          <cell r="C48">
            <v>2994.75</v>
          </cell>
          <cell r="D48">
            <v>5000</v>
          </cell>
          <cell r="E48">
            <v>5984.25</v>
          </cell>
          <cell r="F48">
            <v>0</v>
          </cell>
          <cell r="G48">
            <v>10984</v>
          </cell>
          <cell r="H48">
            <v>15707</v>
          </cell>
        </row>
        <row r="49">
          <cell r="A49" t="str">
            <v>Paradise Corner Children's Centre</v>
          </cell>
          <cell r="B49">
            <v>181350</v>
          </cell>
          <cell r="C49">
            <v>6045</v>
          </cell>
          <cell r="D49">
            <v>5000</v>
          </cell>
          <cell r="E49">
            <v>12000</v>
          </cell>
          <cell r="F49">
            <v>0</v>
          </cell>
          <cell r="G49">
            <v>17000</v>
          </cell>
          <cell r="H49">
            <v>24310</v>
          </cell>
        </row>
        <row r="50">
          <cell r="A50" t="str">
            <v>Paramount Family Centre</v>
          </cell>
          <cell r="B50">
            <v>130522.5</v>
          </cell>
          <cell r="C50">
            <v>4350.75</v>
          </cell>
          <cell r="D50">
            <v>5000</v>
          </cell>
          <cell r="E50">
            <v>10052.25</v>
          </cell>
          <cell r="F50">
            <v>0</v>
          </cell>
          <cell r="G50">
            <v>15052</v>
          </cell>
          <cell r="H50">
            <v>21524</v>
          </cell>
        </row>
        <row r="51">
          <cell r="A51" t="str">
            <v>Parkside Daycare Inc.</v>
          </cell>
          <cell r="B51">
            <v>136170</v>
          </cell>
          <cell r="C51">
            <v>4539</v>
          </cell>
          <cell r="D51">
            <v>5000</v>
          </cell>
          <cell r="E51">
            <v>10617</v>
          </cell>
          <cell r="F51">
            <v>0</v>
          </cell>
          <cell r="G51">
            <v>15617</v>
          </cell>
          <cell r="H51">
            <v>22332</v>
          </cell>
        </row>
        <row r="52">
          <cell r="A52" t="str">
            <v>Peekaboo Group Child Care Inc</v>
          </cell>
          <cell r="B52">
            <v>230790</v>
          </cell>
          <cell r="C52">
            <v>7693</v>
          </cell>
          <cell r="D52">
            <v>5000</v>
          </cell>
          <cell r="E52">
            <v>12000</v>
          </cell>
          <cell r="F52">
            <v>0</v>
          </cell>
          <cell r="G52">
            <v>17000</v>
          </cell>
          <cell r="H52">
            <v>24310</v>
          </cell>
        </row>
        <row r="53">
          <cell r="A53" t="str">
            <v>Peter Pan Co-op Preschool of Hamilton</v>
          </cell>
          <cell r="B53">
            <v>24401.4</v>
          </cell>
          <cell r="C53">
            <v>813.38</v>
          </cell>
          <cell r="D53">
            <v>4066.9</v>
          </cell>
          <cell r="E53">
            <v>0</v>
          </cell>
          <cell r="F53">
            <v>0</v>
          </cell>
          <cell r="G53">
            <v>4067</v>
          </cell>
          <cell r="H53">
            <v>5816</v>
          </cell>
        </row>
        <row r="54">
          <cell r="A54" t="str">
            <v>Pied Piper Co-op Preschool of Hamilton Inc</v>
          </cell>
          <cell r="B54">
            <v>27112.5</v>
          </cell>
          <cell r="C54">
            <v>903.75</v>
          </cell>
          <cell r="D54">
            <v>4518.75</v>
          </cell>
          <cell r="E54">
            <v>0</v>
          </cell>
          <cell r="F54">
            <v>0</v>
          </cell>
          <cell r="G54">
            <v>4519</v>
          </cell>
          <cell r="H54">
            <v>6462</v>
          </cell>
        </row>
        <row r="55">
          <cell r="A55" t="str">
            <v>Red Hill Family Centre</v>
          </cell>
          <cell r="B55">
            <v>153180</v>
          </cell>
          <cell r="C55">
            <v>5106</v>
          </cell>
          <cell r="D55">
            <v>5000</v>
          </cell>
          <cell r="E55">
            <v>12000</v>
          </cell>
          <cell r="F55">
            <v>0</v>
          </cell>
          <cell r="G55">
            <v>17000</v>
          </cell>
          <cell r="H55">
            <v>24310</v>
          </cell>
        </row>
        <row r="56">
          <cell r="A56" t="str">
            <v>St James Co-op Nursery School of Dundas</v>
          </cell>
          <cell r="B56">
            <v>19507.5</v>
          </cell>
          <cell r="C56">
            <v>650.25</v>
          </cell>
          <cell r="D56">
            <v>3251.25</v>
          </cell>
          <cell r="E56">
            <v>0</v>
          </cell>
          <cell r="F56">
            <v>0</v>
          </cell>
          <cell r="G56">
            <v>3251</v>
          </cell>
          <cell r="H56">
            <v>4649</v>
          </cell>
        </row>
        <row r="57">
          <cell r="A57" t="str">
            <v>St Joachim Children's Centre of Ancaster Inc</v>
          </cell>
          <cell r="B57">
            <v>108337.5</v>
          </cell>
          <cell r="C57">
            <v>3611.25</v>
          </cell>
          <cell r="D57">
            <v>5000</v>
          </cell>
          <cell r="E57">
            <v>7833.75</v>
          </cell>
          <cell r="F57">
            <v>0</v>
          </cell>
          <cell r="G57">
            <v>12834</v>
          </cell>
          <cell r="H57">
            <v>18353</v>
          </cell>
        </row>
        <row r="58">
          <cell r="A58" t="str">
            <v>St Mark's Co-op Preschool Inc</v>
          </cell>
          <cell r="B58">
            <v>10800</v>
          </cell>
          <cell r="C58">
            <v>360</v>
          </cell>
          <cell r="D58">
            <v>1800</v>
          </cell>
          <cell r="E58">
            <v>0</v>
          </cell>
          <cell r="F58">
            <v>0</v>
          </cell>
          <cell r="G58">
            <v>1800</v>
          </cell>
          <cell r="H58">
            <v>2574</v>
          </cell>
        </row>
        <row r="59">
          <cell r="A59" t="str">
            <v>St Matthew's Children's Centre</v>
          </cell>
          <cell r="B59">
            <v>118530</v>
          </cell>
          <cell r="C59">
            <v>3951</v>
          </cell>
          <cell r="D59">
            <v>5000</v>
          </cell>
          <cell r="E59">
            <v>8853</v>
          </cell>
          <cell r="F59">
            <v>0</v>
          </cell>
          <cell r="G59">
            <v>13853</v>
          </cell>
          <cell r="H59">
            <v>19810</v>
          </cell>
        </row>
        <row r="60">
          <cell r="A60" t="str">
            <v>St Peter's Children's Day Care Centre of Hamiton</v>
          </cell>
          <cell r="B60">
            <v>92295</v>
          </cell>
          <cell r="C60">
            <v>3076.5</v>
          </cell>
          <cell r="D60">
            <v>5000</v>
          </cell>
          <cell r="E60">
            <v>6229.5</v>
          </cell>
          <cell r="F60">
            <v>0</v>
          </cell>
          <cell r="G60">
            <v>11230</v>
          </cell>
          <cell r="H60">
            <v>16059</v>
          </cell>
        </row>
        <row r="61">
          <cell r="A61" t="str">
            <v>St. Martin's Manor Early Learning Centre</v>
          </cell>
          <cell r="B61">
            <v>84150</v>
          </cell>
          <cell r="C61">
            <v>2805</v>
          </cell>
          <cell r="D61">
            <v>5000</v>
          </cell>
          <cell r="E61">
            <v>5415</v>
          </cell>
          <cell r="F61">
            <v>0</v>
          </cell>
          <cell r="G61">
            <v>10415</v>
          </cell>
          <cell r="H61">
            <v>14893</v>
          </cell>
        </row>
        <row r="62">
          <cell r="A62" t="str">
            <v>Stoney Creek Child Care Centre Inc.</v>
          </cell>
          <cell r="B62">
            <v>208485</v>
          </cell>
          <cell r="C62">
            <v>6949.5</v>
          </cell>
          <cell r="D62">
            <v>5000</v>
          </cell>
          <cell r="E62">
            <v>12000</v>
          </cell>
          <cell r="F62">
            <v>0</v>
          </cell>
          <cell r="G62">
            <v>17000</v>
          </cell>
          <cell r="H62">
            <v>24310</v>
          </cell>
        </row>
        <row r="63">
          <cell r="A63" t="str">
            <v>Stoney Creek Co-op Preschool Inc</v>
          </cell>
          <cell r="B63">
            <v>10800</v>
          </cell>
          <cell r="C63">
            <v>360</v>
          </cell>
          <cell r="D63">
            <v>1800</v>
          </cell>
          <cell r="E63">
            <v>0</v>
          </cell>
          <cell r="F63">
            <v>0</v>
          </cell>
          <cell r="G63">
            <v>1800</v>
          </cell>
          <cell r="H63">
            <v>2574</v>
          </cell>
        </row>
        <row r="64">
          <cell r="A64" t="str">
            <v>Sunshine &amp; Rainbows Christian Day Care Ctr</v>
          </cell>
          <cell r="B64">
            <v>90990</v>
          </cell>
          <cell r="C64">
            <v>3033</v>
          </cell>
          <cell r="D64">
            <v>5000</v>
          </cell>
          <cell r="E64">
            <v>6099</v>
          </cell>
          <cell r="F64">
            <v>0</v>
          </cell>
          <cell r="G64">
            <v>11099</v>
          </cell>
          <cell r="H64">
            <v>15872</v>
          </cell>
        </row>
        <row r="65">
          <cell r="A65" t="str">
            <v>Sunshine Daycare</v>
          </cell>
          <cell r="B65">
            <v>118170</v>
          </cell>
          <cell r="C65">
            <v>3939</v>
          </cell>
          <cell r="D65">
            <v>5000</v>
          </cell>
          <cell r="E65">
            <v>8817</v>
          </cell>
          <cell r="F65">
            <v>0</v>
          </cell>
          <cell r="G65">
            <v>13817</v>
          </cell>
          <cell r="H65">
            <v>19758</v>
          </cell>
        </row>
        <row r="66">
          <cell r="A66" t="str">
            <v>Tapawingo Day Care</v>
          </cell>
          <cell r="B66">
            <v>91440</v>
          </cell>
          <cell r="C66">
            <v>3048</v>
          </cell>
          <cell r="D66">
            <v>5000</v>
          </cell>
          <cell r="E66">
            <v>6144</v>
          </cell>
          <cell r="F66">
            <v>0</v>
          </cell>
          <cell r="G66">
            <v>11144</v>
          </cell>
          <cell r="H66">
            <v>15936</v>
          </cell>
        </row>
        <row r="67">
          <cell r="A67" t="str">
            <v>Temple Playhouse</v>
          </cell>
          <cell r="B67">
            <v>103612.5</v>
          </cell>
          <cell r="C67">
            <v>3453.75</v>
          </cell>
          <cell r="D67">
            <v>5000</v>
          </cell>
          <cell r="E67">
            <v>7361.25</v>
          </cell>
          <cell r="F67">
            <v>0</v>
          </cell>
          <cell r="G67">
            <v>12361</v>
          </cell>
          <cell r="H67">
            <v>17676</v>
          </cell>
        </row>
        <row r="68">
          <cell r="A68" t="str">
            <v>The Millgrove Children's Centre</v>
          </cell>
          <cell r="B68">
            <v>148950</v>
          </cell>
          <cell r="C68">
            <v>4965</v>
          </cell>
          <cell r="D68">
            <v>5000</v>
          </cell>
          <cell r="E68">
            <v>11895</v>
          </cell>
          <cell r="F68">
            <v>0</v>
          </cell>
          <cell r="G68">
            <v>16895</v>
          </cell>
          <cell r="H68">
            <v>24160</v>
          </cell>
        </row>
        <row r="69">
          <cell r="A69" t="str">
            <v>The Nesting Nook</v>
          </cell>
          <cell r="B69">
            <v>98415</v>
          </cell>
          <cell r="C69">
            <v>3280.5</v>
          </cell>
          <cell r="D69">
            <v>5000</v>
          </cell>
          <cell r="E69">
            <v>6841.5</v>
          </cell>
          <cell r="F69">
            <v>0</v>
          </cell>
          <cell r="G69">
            <v>11842</v>
          </cell>
          <cell r="H69">
            <v>16934</v>
          </cell>
        </row>
        <row r="70">
          <cell r="A70" t="str">
            <v>Today's Family</v>
          </cell>
          <cell r="B70">
            <v>1182825</v>
          </cell>
          <cell r="C70">
            <v>39427.5</v>
          </cell>
          <cell r="D70">
            <v>5000</v>
          </cell>
          <cell r="E70">
            <v>12000</v>
          </cell>
          <cell r="F70">
            <v>48855</v>
          </cell>
          <cell r="G70">
            <v>65855</v>
          </cell>
          <cell r="H70">
            <v>94173</v>
          </cell>
        </row>
        <row r="71">
          <cell r="A71" t="str">
            <v>Umbrella Family &amp; Child Centre of Hamilton</v>
          </cell>
          <cell r="B71">
            <v>1015717.5</v>
          </cell>
          <cell r="C71">
            <v>33857.25</v>
          </cell>
          <cell r="D71">
            <v>5000</v>
          </cell>
          <cell r="E71">
            <v>12000</v>
          </cell>
          <cell r="F71">
            <v>37714.5</v>
          </cell>
          <cell r="G71">
            <v>54715</v>
          </cell>
          <cell r="H71">
            <v>78242</v>
          </cell>
        </row>
        <row r="72">
          <cell r="A72" t="str">
            <v>Village Children's Centre of Waterdown</v>
          </cell>
          <cell r="B72">
            <v>118080</v>
          </cell>
          <cell r="C72">
            <v>3936</v>
          </cell>
          <cell r="D72">
            <v>5000</v>
          </cell>
          <cell r="E72">
            <v>8808</v>
          </cell>
          <cell r="F72">
            <v>0</v>
          </cell>
          <cell r="G72">
            <v>13808</v>
          </cell>
          <cell r="H72">
            <v>19745</v>
          </cell>
        </row>
        <row r="73">
          <cell r="A73" t="str">
            <v>Village Treehouse Childcare Inc.</v>
          </cell>
          <cell r="B73">
            <v>111847.5</v>
          </cell>
          <cell r="C73">
            <v>3728.25</v>
          </cell>
          <cell r="D73">
            <v>5000</v>
          </cell>
          <cell r="E73">
            <v>8184.75</v>
          </cell>
          <cell r="F73">
            <v>0</v>
          </cell>
          <cell r="G73">
            <v>13185</v>
          </cell>
          <cell r="H73">
            <v>18855</v>
          </cell>
        </row>
        <row r="74">
          <cell r="A74" t="str">
            <v>Waterdown District Children's Centre</v>
          </cell>
          <cell r="B74">
            <v>188887.5</v>
          </cell>
          <cell r="C74">
            <v>6296.25</v>
          </cell>
          <cell r="D74">
            <v>5000</v>
          </cell>
          <cell r="E74">
            <v>12000</v>
          </cell>
          <cell r="F74">
            <v>0</v>
          </cell>
          <cell r="G74">
            <v>17000</v>
          </cell>
          <cell r="H74">
            <v>24310</v>
          </cell>
        </row>
        <row r="75">
          <cell r="A75" t="str">
            <v>Way to Learn Daycare</v>
          </cell>
          <cell r="B75">
            <v>69840</v>
          </cell>
          <cell r="C75">
            <v>2328</v>
          </cell>
          <cell r="D75">
            <v>5000</v>
          </cell>
          <cell r="E75">
            <v>3984</v>
          </cell>
          <cell r="F75">
            <v>0</v>
          </cell>
          <cell r="G75">
            <v>8984</v>
          </cell>
          <cell r="H75">
            <v>12847</v>
          </cell>
        </row>
        <row r="76">
          <cell r="A76" t="str">
            <v>Wesley Urban Ministries Inc</v>
          </cell>
          <cell r="B76">
            <v>69525</v>
          </cell>
          <cell r="C76">
            <v>2317.5</v>
          </cell>
          <cell r="D76">
            <v>5000</v>
          </cell>
          <cell r="E76">
            <v>3952.5</v>
          </cell>
          <cell r="F76">
            <v>0</v>
          </cell>
          <cell r="G76">
            <v>8953</v>
          </cell>
          <cell r="H76">
            <v>12803</v>
          </cell>
        </row>
        <row r="77">
          <cell r="A77" t="str">
            <v>Westdale Children's School</v>
          </cell>
          <cell r="B77">
            <v>10800</v>
          </cell>
          <cell r="C77">
            <v>360</v>
          </cell>
          <cell r="D77">
            <v>1800</v>
          </cell>
          <cell r="E77">
            <v>0</v>
          </cell>
          <cell r="F77">
            <v>0</v>
          </cell>
          <cell r="G77">
            <v>1800</v>
          </cell>
          <cell r="H77">
            <v>2574</v>
          </cell>
        </row>
        <row r="78">
          <cell r="A78" t="str">
            <v>Westdale Co-op Preschool</v>
          </cell>
          <cell r="B78">
            <v>10800</v>
          </cell>
          <cell r="C78">
            <v>360</v>
          </cell>
          <cell r="D78">
            <v>1800</v>
          </cell>
          <cell r="E78">
            <v>0</v>
          </cell>
          <cell r="F78">
            <v>0</v>
          </cell>
          <cell r="G78">
            <v>1800</v>
          </cell>
          <cell r="H78">
            <v>2574</v>
          </cell>
        </row>
        <row r="79">
          <cell r="A79" t="str">
            <v>Winona Children's Centre</v>
          </cell>
          <cell r="B79">
            <v>128340</v>
          </cell>
          <cell r="C79">
            <v>4278</v>
          </cell>
          <cell r="D79">
            <v>5000</v>
          </cell>
          <cell r="E79">
            <v>9834</v>
          </cell>
          <cell r="F79">
            <v>0</v>
          </cell>
          <cell r="G79">
            <v>14834</v>
          </cell>
          <cell r="H79">
            <v>21213</v>
          </cell>
        </row>
        <row r="80">
          <cell r="A80" t="str">
            <v>YMCA Day Care Centres</v>
          </cell>
          <cell r="B80">
            <v>1044285</v>
          </cell>
          <cell r="C80">
            <v>34809.5</v>
          </cell>
          <cell r="D80">
            <v>5000</v>
          </cell>
          <cell r="E80">
            <v>12000</v>
          </cell>
          <cell r="F80">
            <v>39619</v>
          </cell>
          <cell r="G80">
            <v>56619</v>
          </cell>
          <cell r="H80">
            <v>80965</v>
          </cell>
        </row>
        <row r="81">
          <cell r="A81" t="str">
            <v>YWCA Daycares</v>
          </cell>
          <cell r="B81">
            <v>310027.5</v>
          </cell>
          <cell r="C81">
            <v>10334.25</v>
          </cell>
          <cell r="D81">
            <v>5000</v>
          </cell>
          <cell r="E81">
            <v>12000</v>
          </cell>
          <cell r="F81">
            <v>0</v>
          </cell>
          <cell r="G81">
            <v>17000</v>
          </cell>
          <cell r="H81">
            <v>24310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load"/>
      <sheetName val="OCCMS Multi"/>
      <sheetName val="OCCMS Single"/>
      <sheetName val="OCCMS"/>
      <sheetName val="WI Calc"/>
      <sheetName val="Al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Site</v>
          </cell>
          <cell r="D5" t="str">
            <v>Vendor</v>
          </cell>
          <cell r="E5" t="str">
            <v>Type</v>
          </cell>
          <cell r="F5" t="str">
            <v>Method</v>
          </cell>
          <cell r="G5" t="str">
            <v>WS</v>
          </cell>
          <cell r="H5" t="str">
            <v>2013 FTE</v>
          </cell>
          <cell r="I5" t="str">
            <v>Supv</v>
          </cell>
          <cell r="J5" t="str">
            <v>0-5</v>
          </cell>
          <cell r="K5" t="str">
            <v>6-12</v>
          </cell>
          <cell r="L5" t="str">
            <v>PHDC</v>
          </cell>
          <cell r="M5" t="str">
            <v>Non-Program Staff</v>
          </cell>
          <cell r="N5" t="str">
            <v>Total</v>
          </cell>
        </row>
        <row r="6">
          <cell r="C6" t="str">
            <v>Ancaster Little Gems Children's Centre</v>
          </cell>
          <cell r="D6" t="str">
            <v>0000000557</v>
          </cell>
          <cell r="E6" t="str">
            <v>Comm</v>
          </cell>
          <cell r="F6" t="str">
            <v>via OCCMS</v>
          </cell>
          <cell r="G6">
            <v>133524</v>
          </cell>
          <cell r="H6">
            <v>18.399999999999999</v>
          </cell>
          <cell r="I6">
            <v>2</v>
          </cell>
          <cell r="J6">
            <v>13.95</v>
          </cell>
          <cell r="K6">
            <v>1.32</v>
          </cell>
          <cell r="M6">
            <v>1.1299999999999999</v>
          </cell>
          <cell r="N6">
            <v>18.399999999999999</v>
          </cell>
        </row>
        <row r="7">
          <cell r="C7" t="str">
            <v>Ancaster Small Fry</v>
          </cell>
          <cell r="D7" t="str">
            <v>0000000559</v>
          </cell>
          <cell r="E7" t="str">
            <v>NP</v>
          </cell>
          <cell r="F7" t="str">
            <v>Upload</v>
          </cell>
          <cell r="G7">
            <v>7422</v>
          </cell>
          <cell r="H7">
            <v>0.63</v>
          </cell>
          <cell r="J7">
            <v>0.63</v>
          </cell>
          <cell r="N7">
            <v>0.63</v>
          </cell>
        </row>
        <row r="8">
          <cell r="C8" t="str">
            <v>Awesome Beginnings Co-op Nursery School Inc</v>
          </cell>
          <cell r="D8" t="str">
            <v>0000027419</v>
          </cell>
          <cell r="E8" t="str">
            <v>NP</v>
          </cell>
          <cell r="F8" t="str">
            <v>Upload</v>
          </cell>
          <cell r="G8">
            <v>10352</v>
          </cell>
          <cell r="H8">
            <v>1.77</v>
          </cell>
          <cell r="I8">
            <v>0.83</v>
          </cell>
          <cell r="J8">
            <v>0.84</v>
          </cell>
          <cell r="M8">
            <v>0.1</v>
          </cell>
          <cell r="N8">
            <v>1.77</v>
          </cell>
        </row>
        <row r="9">
          <cell r="C9" t="str">
            <v>Benjamin Bunny Nursery School</v>
          </cell>
          <cell r="D9" t="str">
            <v>0000000829</v>
          </cell>
          <cell r="E9" t="str">
            <v>NP</v>
          </cell>
          <cell r="F9" t="str">
            <v>Upload</v>
          </cell>
          <cell r="G9">
            <v>14845</v>
          </cell>
          <cell r="H9">
            <v>1.26</v>
          </cell>
          <cell r="J9">
            <v>1.26</v>
          </cell>
          <cell r="N9">
            <v>1.26</v>
          </cell>
        </row>
        <row r="10">
          <cell r="C10" t="str">
            <v>Blossoms Child Care Centre Inc.</v>
          </cell>
          <cell r="D10" t="str">
            <v>0000074859</v>
          </cell>
          <cell r="E10" t="str">
            <v>Comm</v>
          </cell>
          <cell r="F10" t="str">
            <v>via OCCMS</v>
          </cell>
          <cell r="G10">
            <v>64271</v>
          </cell>
          <cell r="H10">
            <v>8.75</v>
          </cell>
          <cell r="I10">
            <v>1</v>
          </cell>
          <cell r="J10">
            <v>7</v>
          </cell>
          <cell r="M10">
            <v>0.75</v>
          </cell>
          <cell r="N10">
            <v>8.75</v>
          </cell>
        </row>
        <row r="11">
          <cell r="C11" t="str">
            <v>Central Day Care</v>
          </cell>
          <cell r="D11" t="str">
            <v>0000001246</v>
          </cell>
          <cell r="E11" t="str">
            <v>Comm</v>
          </cell>
          <cell r="F11" t="str">
            <v>via OCCMS</v>
          </cell>
          <cell r="G11">
            <v>141930</v>
          </cell>
          <cell r="H11">
            <v>20</v>
          </cell>
          <cell r="I11">
            <v>2</v>
          </cell>
          <cell r="J11">
            <v>16</v>
          </cell>
          <cell r="M11">
            <v>2</v>
          </cell>
          <cell r="N11">
            <v>20</v>
          </cell>
        </row>
        <row r="12">
          <cell r="C12" t="str">
            <v>Chestnut Tree Preschool Inc</v>
          </cell>
          <cell r="D12" t="str">
            <v>0000007095</v>
          </cell>
          <cell r="E12" t="str">
            <v>Comm</v>
          </cell>
          <cell r="F12" t="str">
            <v>Upload</v>
          </cell>
          <cell r="G12">
            <v>19214</v>
          </cell>
          <cell r="H12">
            <v>2.96</v>
          </cell>
          <cell r="I12">
            <v>0.83</v>
          </cell>
          <cell r="J12">
            <v>2.13</v>
          </cell>
          <cell r="N12">
            <v>2.96</v>
          </cell>
        </row>
        <row r="13">
          <cell r="C13" t="str">
            <v>Childventures Early Learning Academy</v>
          </cell>
          <cell r="D13" t="str">
            <v>0000078597</v>
          </cell>
          <cell r="E13" t="str">
            <v>Comm</v>
          </cell>
          <cell r="F13" t="str">
            <v>via OCCMS</v>
          </cell>
          <cell r="G13">
            <v>160572</v>
          </cell>
          <cell r="H13">
            <v>24.25</v>
          </cell>
          <cell r="I13">
            <v>1.5</v>
          </cell>
          <cell r="J13">
            <v>19</v>
          </cell>
          <cell r="M13">
            <v>3.75</v>
          </cell>
          <cell r="N13">
            <v>24.25</v>
          </cell>
        </row>
        <row r="14">
          <cell r="C14" t="str">
            <v>Community Living Hamilton</v>
          </cell>
          <cell r="D14" t="str">
            <v>0000044751</v>
          </cell>
          <cell r="E14" t="str">
            <v>NP</v>
          </cell>
          <cell r="F14" t="str">
            <v>via OCCMS</v>
          </cell>
          <cell r="G14">
            <v>19113</v>
          </cell>
          <cell r="H14">
            <v>6</v>
          </cell>
          <cell r="J14">
            <v>4</v>
          </cell>
          <cell r="M14">
            <v>2</v>
          </cell>
          <cell r="N14">
            <v>6</v>
          </cell>
        </row>
        <row r="15">
          <cell r="C15" t="str">
            <v>Daycare on Delaware</v>
          </cell>
          <cell r="D15" t="str">
            <v>0000069834</v>
          </cell>
          <cell r="E15" t="str">
            <v>Comm</v>
          </cell>
          <cell r="F15" t="str">
            <v>via OCCMS</v>
          </cell>
          <cell r="G15">
            <v>33824</v>
          </cell>
          <cell r="H15">
            <v>3</v>
          </cell>
          <cell r="I15">
            <v>0.5</v>
          </cell>
          <cell r="J15">
            <v>2.5</v>
          </cell>
          <cell r="N15">
            <v>3</v>
          </cell>
        </row>
        <row r="16">
          <cell r="C16" t="str">
            <v>Dundas Valley Montessori School</v>
          </cell>
          <cell r="D16" t="str">
            <v>0000036066</v>
          </cell>
          <cell r="E16" t="str">
            <v>Comm</v>
          </cell>
          <cell r="F16" t="str">
            <v>Upload</v>
          </cell>
          <cell r="G16">
            <v>75693</v>
          </cell>
          <cell r="H16">
            <v>9.1300000000000008</v>
          </cell>
          <cell r="I16">
            <v>0.83</v>
          </cell>
          <cell r="J16">
            <v>7.47</v>
          </cell>
          <cell r="K16">
            <v>0.83</v>
          </cell>
          <cell r="N16">
            <v>9.129999999999999</v>
          </cell>
        </row>
        <row r="17">
          <cell r="C17" t="str">
            <v>Early Scholars Preschool - Ancaster</v>
          </cell>
          <cell r="D17" t="str">
            <v>Multi</v>
          </cell>
          <cell r="E17" t="str">
            <v>Comm</v>
          </cell>
          <cell r="F17">
            <v>41228.572916666664</v>
          </cell>
          <cell r="G17">
            <v>0</v>
          </cell>
          <cell r="H17">
            <v>2.38</v>
          </cell>
          <cell r="I17">
            <v>0.25</v>
          </cell>
          <cell r="J17">
            <v>2</v>
          </cell>
          <cell r="M17">
            <v>0.13</v>
          </cell>
          <cell r="N17">
            <v>2.38</v>
          </cell>
        </row>
        <row r="18">
          <cell r="C18" t="str">
            <v>Early Scholars Preschool - Stoney Creek</v>
          </cell>
          <cell r="D18" t="str">
            <v>Multi</v>
          </cell>
          <cell r="E18" t="str">
            <v>Comm</v>
          </cell>
          <cell r="F18">
            <v>41228.572222222225</v>
          </cell>
          <cell r="G18">
            <v>9528</v>
          </cell>
          <cell r="H18">
            <v>1.89</v>
          </cell>
          <cell r="I18">
            <v>0.13</v>
          </cell>
          <cell r="J18">
            <v>1.63</v>
          </cell>
          <cell r="M18">
            <v>0.13</v>
          </cell>
          <cell r="N18">
            <v>1.8899999999999997</v>
          </cell>
        </row>
        <row r="19">
          <cell r="C19" t="str">
            <v>Farmers Dell Cooperative Preschool of Glanbrook</v>
          </cell>
          <cell r="D19" t="str">
            <v>0000002301</v>
          </cell>
          <cell r="E19" t="str">
            <v>NP</v>
          </cell>
          <cell r="F19" t="str">
            <v>Upload</v>
          </cell>
          <cell r="G19">
            <v>4521</v>
          </cell>
          <cell r="H19">
            <v>0.63</v>
          </cell>
          <cell r="J19">
            <v>0.63</v>
          </cell>
          <cell r="N19">
            <v>0.63</v>
          </cell>
        </row>
        <row r="20">
          <cell r="C20" t="str">
            <v>First Class Children's Centre</v>
          </cell>
          <cell r="D20" t="str">
            <v>0000002345</v>
          </cell>
          <cell r="E20" t="str">
            <v>Comm</v>
          </cell>
          <cell r="F20" t="str">
            <v>via OCCMS</v>
          </cell>
          <cell r="G20">
            <v>294348</v>
          </cell>
          <cell r="H20">
            <v>39</v>
          </cell>
          <cell r="I20">
            <v>2</v>
          </cell>
          <cell r="J20">
            <v>35</v>
          </cell>
          <cell r="M20">
            <v>2</v>
          </cell>
          <cell r="N20">
            <v>39</v>
          </cell>
        </row>
        <row r="21">
          <cell r="C21" t="str">
            <v>Galbraith Day Care Services Inc</v>
          </cell>
          <cell r="D21" t="str">
            <v>0000002462</v>
          </cell>
          <cell r="E21" t="str">
            <v>NP</v>
          </cell>
          <cell r="F21" t="str">
            <v>via OCCMS</v>
          </cell>
          <cell r="G21">
            <v>107312</v>
          </cell>
          <cell r="H21">
            <v>3.25</v>
          </cell>
          <cell r="I21">
            <v>1</v>
          </cell>
          <cell r="L21">
            <v>58</v>
          </cell>
          <cell r="M21">
            <v>2.25</v>
          </cell>
          <cell r="N21">
            <v>61.25</v>
          </cell>
        </row>
        <row r="22">
          <cell r="C22" t="str">
            <v>Garside Day Care Centre</v>
          </cell>
          <cell r="D22" t="str">
            <v>0000002470</v>
          </cell>
          <cell r="E22" t="str">
            <v>NP</v>
          </cell>
          <cell r="F22" t="str">
            <v>via OCCMS</v>
          </cell>
          <cell r="G22">
            <v>64271</v>
          </cell>
          <cell r="H22">
            <v>8.75</v>
          </cell>
          <cell r="I22">
            <v>1</v>
          </cell>
          <cell r="J22">
            <v>6</v>
          </cell>
          <cell r="M22">
            <v>1.75</v>
          </cell>
          <cell r="N22">
            <v>8.75</v>
          </cell>
        </row>
        <row r="23">
          <cell r="C23" t="str">
            <v>Golfwood Day Care Service Inc</v>
          </cell>
          <cell r="D23" t="str">
            <v>0000002564</v>
          </cell>
          <cell r="E23" t="str">
            <v>NP</v>
          </cell>
          <cell r="F23" t="str">
            <v>via OCCMS</v>
          </cell>
          <cell r="G23">
            <v>150348</v>
          </cell>
          <cell r="H23">
            <v>5</v>
          </cell>
          <cell r="I23">
            <v>3</v>
          </cell>
          <cell r="L23">
            <v>61</v>
          </cell>
          <cell r="M23">
            <v>2</v>
          </cell>
          <cell r="N23">
            <v>66</v>
          </cell>
        </row>
        <row r="24">
          <cell r="C24" t="str">
            <v>Hamilton &amp; District Council of Co-op Preschools In</v>
          </cell>
          <cell r="D24" t="str">
            <v>0000002670</v>
          </cell>
          <cell r="E24" t="str">
            <v>NP</v>
          </cell>
          <cell r="F24" t="str">
            <v>via OCCMS</v>
          </cell>
          <cell r="G24">
            <v>9149</v>
          </cell>
          <cell r="H24">
            <v>3.56</v>
          </cell>
          <cell r="I24">
            <v>1</v>
          </cell>
          <cell r="J24">
            <v>2.1</v>
          </cell>
          <cell r="M24">
            <v>0.46</v>
          </cell>
          <cell r="N24">
            <v>3.56</v>
          </cell>
        </row>
        <row r="25">
          <cell r="C25" t="str">
            <v>Hamilton East Kiwanis - Queen Mary Site</v>
          </cell>
          <cell r="D25" t="str">
            <v>Multi</v>
          </cell>
          <cell r="E25" t="str">
            <v>NP</v>
          </cell>
          <cell r="F25">
            <v>41232.659722222219</v>
          </cell>
          <cell r="G25">
            <v>37749</v>
          </cell>
          <cell r="H25">
            <v>5.26</v>
          </cell>
          <cell r="I25">
            <v>1</v>
          </cell>
          <cell r="J25">
            <v>3</v>
          </cell>
          <cell r="K25">
            <v>1</v>
          </cell>
          <cell r="M25">
            <v>0.26</v>
          </cell>
          <cell r="N25">
            <v>5.26</v>
          </cell>
        </row>
        <row r="26">
          <cell r="C26" t="str">
            <v>Hamilton East Kiwanis Boys and Girls Club ELCC</v>
          </cell>
          <cell r="D26" t="str">
            <v>Multi</v>
          </cell>
          <cell r="E26" t="str">
            <v>NP</v>
          </cell>
          <cell r="F26">
            <v>41232.661805555559</v>
          </cell>
          <cell r="G26">
            <v>63339</v>
          </cell>
          <cell r="H26">
            <v>11.01</v>
          </cell>
          <cell r="I26">
            <v>1</v>
          </cell>
          <cell r="J26">
            <v>9</v>
          </cell>
          <cell r="M26">
            <v>1.01</v>
          </cell>
          <cell r="N26">
            <v>11.01</v>
          </cell>
        </row>
        <row r="27">
          <cell r="C27" t="str">
            <v>Hamilton Public Library Workplace Child Care Centr</v>
          </cell>
          <cell r="D27" t="str">
            <v>0000002727</v>
          </cell>
          <cell r="E27" t="str">
            <v>NP</v>
          </cell>
          <cell r="F27" t="str">
            <v>via OCCMS</v>
          </cell>
          <cell r="G27">
            <v>62343</v>
          </cell>
          <cell r="H27">
            <v>8</v>
          </cell>
          <cell r="I27">
            <v>1</v>
          </cell>
          <cell r="J27">
            <v>6</v>
          </cell>
          <cell r="M27">
            <v>1</v>
          </cell>
          <cell r="N27">
            <v>8</v>
          </cell>
        </row>
        <row r="28">
          <cell r="C28" t="str">
            <v>Annunciation of Our Lord B&amp;A School Program</v>
          </cell>
          <cell r="D28" t="str">
            <v>Multi</v>
          </cell>
          <cell r="E28" t="str">
            <v>NP</v>
          </cell>
          <cell r="F28">
            <v>41236.577777777777</v>
          </cell>
          <cell r="G28">
            <v>24625</v>
          </cell>
          <cell r="H28">
            <v>3.91</v>
          </cell>
          <cell r="I28">
            <v>0.13</v>
          </cell>
          <cell r="J28">
            <v>1.89</v>
          </cell>
          <cell r="K28">
            <v>1.89</v>
          </cell>
          <cell r="N28">
            <v>3.91</v>
          </cell>
        </row>
        <row r="29">
          <cell r="C29" t="str">
            <v>Blessed John Paul II Before &amp; After School Program</v>
          </cell>
          <cell r="D29" t="str">
            <v>Multi</v>
          </cell>
          <cell r="E29" t="str">
            <v>NP</v>
          </cell>
          <cell r="F29">
            <v>41236.581250000003</v>
          </cell>
          <cell r="G29">
            <v>11521</v>
          </cell>
          <cell r="H29">
            <v>1.99</v>
          </cell>
          <cell r="I29">
            <v>0.1</v>
          </cell>
          <cell r="J29">
            <v>0.63</v>
          </cell>
          <cell r="K29">
            <v>1.26</v>
          </cell>
          <cell r="N29">
            <v>1.99</v>
          </cell>
        </row>
        <row r="30">
          <cell r="C30" t="str">
            <v>Blessed Teresa of Calcutta School Age Program</v>
          </cell>
          <cell r="D30" t="str">
            <v>Multi</v>
          </cell>
          <cell r="E30" t="str">
            <v>NP</v>
          </cell>
          <cell r="F30">
            <v>41236.582638888889</v>
          </cell>
          <cell r="G30">
            <v>15354</v>
          </cell>
          <cell r="H30">
            <v>2.65</v>
          </cell>
          <cell r="I30">
            <v>0.13</v>
          </cell>
          <cell r="J30">
            <v>0.84</v>
          </cell>
          <cell r="K30">
            <v>1.68</v>
          </cell>
          <cell r="N30">
            <v>2.65</v>
          </cell>
        </row>
        <row r="31">
          <cell r="C31" t="str">
            <v>Cathedral Children's Centre</v>
          </cell>
          <cell r="D31" t="str">
            <v>Multi</v>
          </cell>
          <cell r="E31" t="str">
            <v>NP</v>
          </cell>
          <cell r="F31">
            <v>41236.583333333336</v>
          </cell>
          <cell r="G31">
            <v>79535</v>
          </cell>
          <cell r="H31">
            <v>11.75</v>
          </cell>
          <cell r="I31">
            <v>1</v>
          </cell>
          <cell r="J31">
            <v>10</v>
          </cell>
          <cell r="M31">
            <v>0.75</v>
          </cell>
          <cell r="N31">
            <v>11.75</v>
          </cell>
        </row>
        <row r="32">
          <cell r="C32" t="str">
            <v>Corpus Christi Before and After School Program</v>
          </cell>
          <cell r="D32" t="str">
            <v>Multi</v>
          </cell>
          <cell r="E32" t="str">
            <v>NP</v>
          </cell>
          <cell r="F32">
            <v>41236.584722222222</v>
          </cell>
          <cell r="G32">
            <v>21373</v>
          </cell>
          <cell r="H32">
            <v>3.25</v>
          </cell>
          <cell r="I32">
            <v>0.1</v>
          </cell>
          <cell r="J32">
            <v>1.26</v>
          </cell>
          <cell r="K32">
            <v>1.89</v>
          </cell>
          <cell r="N32">
            <v>3.25</v>
          </cell>
        </row>
        <row r="33">
          <cell r="C33" t="str">
            <v>Guardian Angels Before and After School Program</v>
          </cell>
          <cell r="D33" t="str">
            <v>Multi</v>
          </cell>
          <cell r="E33" t="str">
            <v>NP</v>
          </cell>
          <cell r="F33">
            <v>41236.587500000001</v>
          </cell>
          <cell r="G33">
            <v>26577</v>
          </cell>
          <cell r="H33">
            <v>4.51</v>
          </cell>
          <cell r="I33">
            <v>0.1</v>
          </cell>
          <cell r="J33">
            <v>1.89</v>
          </cell>
          <cell r="K33">
            <v>2.52</v>
          </cell>
          <cell r="N33">
            <v>4.51</v>
          </cell>
        </row>
        <row r="34">
          <cell r="C34" t="str">
            <v>Holy Name of Jesus Early Learning and Care Centre</v>
          </cell>
          <cell r="D34" t="str">
            <v>Multi</v>
          </cell>
          <cell r="E34" t="str">
            <v>NP</v>
          </cell>
          <cell r="F34">
            <v>41236.592361111114</v>
          </cell>
          <cell r="G34">
            <v>70555</v>
          </cell>
          <cell r="H34">
            <v>11.21</v>
          </cell>
          <cell r="I34">
            <v>1</v>
          </cell>
          <cell r="J34">
            <v>7.96</v>
          </cell>
          <cell r="K34">
            <v>1.5</v>
          </cell>
          <cell r="M34">
            <v>0.75</v>
          </cell>
          <cell r="N34">
            <v>11.21</v>
          </cell>
        </row>
        <row r="35">
          <cell r="C35" t="str">
            <v>Holy Name of Mary Before and After School Program</v>
          </cell>
          <cell r="D35" t="str">
            <v>Multi</v>
          </cell>
          <cell r="E35" t="str">
            <v>NP</v>
          </cell>
          <cell r="F35">
            <v>41236.593055555553</v>
          </cell>
          <cell r="G35">
            <v>19049</v>
          </cell>
          <cell r="H35">
            <v>3.25</v>
          </cell>
          <cell r="I35">
            <v>0.1</v>
          </cell>
          <cell r="J35">
            <v>0.63</v>
          </cell>
          <cell r="K35">
            <v>2.52</v>
          </cell>
          <cell r="N35">
            <v>3.25</v>
          </cell>
        </row>
        <row r="36">
          <cell r="C36" t="str">
            <v>HWCCC Wage Subsidy (ADMINISTRATION)</v>
          </cell>
          <cell r="D36" t="str">
            <v>Multi</v>
          </cell>
          <cell r="E36" t="str">
            <v>NP</v>
          </cell>
          <cell r="F36">
            <v>41236.574999999997</v>
          </cell>
          <cell r="G36">
            <v>13720</v>
          </cell>
          <cell r="H36">
            <v>6</v>
          </cell>
          <cell r="M36">
            <v>6</v>
          </cell>
          <cell r="N36">
            <v>6</v>
          </cell>
        </row>
        <row r="37">
          <cell r="C37" t="str">
            <v>Immaculate Conception Before and After School Program</v>
          </cell>
          <cell r="D37" t="str">
            <v>Multi</v>
          </cell>
          <cell r="E37" t="str">
            <v>NP</v>
          </cell>
          <cell r="F37">
            <v>41236.59375</v>
          </cell>
          <cell r="G37">
            <v>23714</v>
          </cell>
          <cell r="H37">
            <v>5.29</v>
          </cell>
          <cell r="I37">
            <v>0.1</v>
          </cell>
          <cell r="J37">
            <v>2.4900000000000002</v>
          </cell>
          <cell r="K37">
            <v>2.7</v>
          </cell>
          <cell r="N37">
            <v>5.2900000000000009</v>
          </cell>
        </row>
        <row r="38">
          <cell r="C38" t="str">
            <v>Immaculate Heart of Mary Early Learning &amp; Child Care Centre</v>
          </cell>
          <cell r="D38" t="str">
            <v>Multi</v>
          </cell>
          <cell r="E38" t="str">
            <v>NP</v>
          </cell>
          <cell r="F38">
            <v>41236.603472222225</v>
          </cell>
          <cell r="G38">
            <v>77626</v>
          </cell>
          <cell r="H38">
            <v>12.27</v>
          </cell>
          <cell r="I38">
            <v>1</v>
          </cell>
          <cell r="J38">
            <v>7.09</v>
          </cell>
          <cell r="K38">
            <v>3.18</v>
          </cell>
          <cell r="M38">
            <v>1</v>
          </cell>
          <cell r="N38">
            <v>12.27</v>
          </cell>
        </row>
        <row r="39">
          <cell r="C39" t="str">
            <v>Our Lady of Lourdes Before &amp; after School Program</v>
          </cell>
          <cell r="D39" t="str">
            <v>Multi</v>
          </cell>
          <cell r="E39" t="str">
            <v>NP</v>
          </cell>
          <cell r="F39">
            <v>41236.606944444444</v>
          </cell>
          <cell r="G39">
            <v>8640</v>
          </cell>
          <cell r="H39">
            <v>0.73</v>
          </cell>
          <cell r="I39">
            <v>0.1</v>
          </cell>
          <cell r="K39">
            <v>0.63</v>
          </cell>
          <cell r="N39">
            <v>0.73</v>
          </cell>
        </row>
        <row r="40">
          <cell r="C40" t="str">
            <v>Our Lady of Mount Carmel</v>
          </cell>
          <cell r="D40" t="str">
            <v>Multi</v>
          </cell>
          <cell r="E40" t="str">
            <v>NP</v>
          </cell>
          <cell r="F40">
            <v>41236.60833333333</v>
          </cell>
          <cell r="G40">
            <v>62043</v>
          </cell>
          <cell r="H40">
            <v>9.52</v>
          </cell>
          <cell r="I40">
            <v>1</v>
          </cell>
          <cell r="J40">
            <v>5.85</v>
          </cell>
          <cell r="K40">
            <v>1.92</v>
          </cell>
          <cell r="M40">
            <v>0.75</v>
          </cell>
          <cell r="N40">
            <v>9.52</v>
          </cell>
        </row>
        <row r="41">
          <cell r="C41" t="str">
            <v>Our Lady of Peace Before and After School Program</v>
          </cell>
          <cell r="D41" t="str">
            <v>Multi</v>
          </cell>
          <cell r="E41" t="str">
            <v>NP</v>
          </cell>
          <cell r="F41">
            <v>41236.609027777777</v>
          </cell>
          <cell r="G41">
            <v>11759</v>
          </cell>
          <cell r="H41">
            <v>3.11</v>
          </cell>
          <cell r="I41">
            <v>1.1000000000000001</v>
          </cell>
          <cell r="J41">
            <v>0.63</v>
          </cell>
          <cell r="K41">
            <v>0.63</v>
          </cell>
          <cell r="M41">
            <v>0.75</v>
          </cell>
          <cell r="N41">
            <v>3.11</v>
          </cell>
        </row>
        <row r="42">
          <cell r="C42" t="str">
            <v>Our Lady of the Assumption Before and After School Program</v>
          </cell>
          <cell r="D42" t="str">
            <v>Multi</v>
          </cell>
          <cell r="E42" t="str">
            <v>NP</v>
          </cell>
          <cell r="F42">
            <v>41236.61041666667</v>
          </cell>
          <cell r="G42">
            <v>6943</v>
          </cell>
          <cell r="H42">
            <v>2.02</v>
          </cell>
          <cell r="I42">
            <v>0.13</v>
          </cell>
          <cell r="J42">
            <v>0.63</v>
          </cell>
          <cell r="K42">
            <v>1.26</v>
          </cell>
          <cell r="N42">
            <v>2.02</v>
          </cell>
        </row>
        <row r="43">
          <cell r="C43" t="str">
            <v>Regina Mundi Before &amp; After School Program</v>
          </cell>
          <cell r="D43" t="str">
            <v>Multi</v>
          </cell>
          <cell r="E43" t="str">
            <v>NP</v>
          </cell>
          <cell r="F43">
            <v>41236.611111111109</v>
          </cell>
          <cell r="G43">
            <v>11590</v>
          </cell>
          <cell r="H43">
            <v>2.02</v>
          </cell>
          <cell r="I43">
            <v>0.13</v>
          </cell>
          <cell r="J43">
            <v>0.63</v>
          </cell>
          <cell r="K43">
            <v>1.26</v>
          </cell>
          <cell r="N43">
            <v>2.02</v>
          </cell>
        </row>
        <row r="44">
          <cell r="C44" t="str">
            <v>St Ann - Ancaster Before &amp; After</v>
          </cell>
          <cell r="D44" t="str">
            <v>Multi</v>
          </cell>
          <cell r="E44" t="str">
            <v>NP</v>
          </cell>
          <cell r="F44">
            <v>41236.611805555556</v>
          </cell>
          <cell r="G44">
            <v>15765</v>
          </cell>
          <cell r="H44">
            <v>2.83</v>
          </cell>
          <cell r="I44">
            <v>0.1</v>
          </cell>
          <cell r="J44">
            <v>1.26</v>
          </cell>
          <cell r="K44">
            <v>1.47</v>
          </cell>
          <cell r="N44">
            <v>2.83</v>
          </cell>
        </row>
        <row r="45">
          <cell r="C45" t="str">
            <v>St Ann Early Learning and Care Centre</v>
          </cell>
          <cell r="D45" t="str">
            <v>Multi</v>
          </cell>
          <cell r="E45" t="str">
            <v>NP</v>
          </cell>
          <cell r="F45">
            <v>41236.612500000003</v>
          </cell>
          <cell r="G45">
            <v>31516</v>
          </cell>
          <cell r="H45">
            <v>3.96</v>
          </cell>
          <cell r="I45">
            <v>1</v>
          </cell>
          <cell r="J45">
            <v>2</v>
          </cell>
          <cell r="K45">
            <v>0.96</v>
          </cell>
          <cell r="N45">
            <v>3.96</v>
          </cell>
        </row>
        <row r="46">
          <cell r="C46" t="str">
            <v>St Bernadette's Children's Centre of Dundas</v>
          </cell>
          <cell r="D46" t="str">
            <v>Multi</v>
          </cell>
          <cell r="E46" t="str">
            <v>NP</v>
          </cell>
          <cell r="F46">
            <v>41236.614583333336</v>
          </cell>
          <cell r="G46">
            <v>49459</v>
          </cell>
          <cell r="H46">
            <v>8.42</v>
          </cell>
          <cell r="I46">
            <v>1</v>
          </cell>
          <cell r="J46">
            <v>4.21</v>
          </cell>
          <cell r="K46">
            <v>2.46</v>
          </cell>
          <cell r="M46">
            <v>0.75</v>
          </cell>
          <cell r="N46">
            <v>8.42</v>
          </cell>
        </row>
        <row r="47">
          <cell r="C47" t="str">
            <v>St Brigid Early Learning and Care Centre</v>
          </cell>
          <cell r="D47" t="str">
            <v>Multi</v>
          </cell>
          <cell r="E47" t="str">
            <v>NP</v>
          </cell>
          <cell r="F47">
            <v>41236.643750000003</v>
          </cell>
          <cell r="G47">
            <v>44131</v>
          </cell>
          <cell r="H47">
            <v>6.09</v>
          </cell>
          <cell r="I47">
            <v>1</v>
          </cell>
          <cell r="J47">
            <v>3.17</v>
          </cell>
          <cell r="K47">
            <v>1.92</v>
          </cell>
          <cell r="N47">
            <v>6.09</v>
          </cell>
        </row>
        <row r="48">
          <cell r="C48" t="str">
            <v>St Columba Early Learning and CAre Centre</v>
          </cell>
          <cell r="D48" t="str">
            <v>Multi</v>
          </cell>
          <cell r="E48" t="str">
            <v>NP</v>
          </cell>
          <cell r="F48">
            <v>41236.645138888889</v>
          </cell>
          <cell r="G48">
            <v>1642</v>
          </cell>
          <cell r="H48">
            <v>0.21</v>
          </cell>
          <cell r="J48">
            <v>0.21</v>
          </cell>
          <cell r="N48">
            <v>0.21</v>
          </cell>
        </row>
        <row r="49">
          <cell r="C49" t="str">
            <v>St David Early Learning and Care Centre</v>
          </cell>
          <cell r="D49" t="str">
            <v>Multi</v>
          </cell>
          <cell r="E49" t="str">
            <v>NP</v>
          </cell>
          <cell r="F49">
            <v>41236.65902777778</v>
          </cell>
          <cell r="G49">
            <v>81607</v>
          </cell>
          <cell r="H49">
            <v>11.64</v>
          </cell>
          <cell r="I49">
            <v>1</v>
          </cell>
          <cell r="J49">
            <v>7.76</v>
          </cell>
          <cell r="K49">
            <v>2.13</v>
          </cell>
          <cell r="M49">
            <v>0.75</v>
          </cell>
          <cell r="N49">
            <v>11.64</v>
          </cell>
        </row>
        <row r="50">
          <cell r="C50" t="str">
            <v>St Eugene Before and After School Program</v>
          </cell>
          <cell r="D50" t="str">
            <v>Multi</v>
          </cell>
          <cell r="E50" t="str">
            <v>NP</v>
          </cell>
          <cell r="F50">
            <v>41236.661111111112</v>
          </cell>
          <cell r="G50">
            <v>16447</v>
          </cell>
          <cell r="H50">
            <v>2.62</v>
          </cell>
          <cell r="I50">
            <v>0.1</v>
          </cell>
          <cell r="J50">
            <v>1.26</v>
          </cell>
          <cell r="K50">
            <v>1.26</v>
          </cell>
          <cell r="N50">
            <v>2.62</v>
          </cell>
        </row>
        <row r="51">
          <cell r="C51" t="str">
            <v>St Francis Early Learning and Care Centre</v>
          </cell>
          <cell r="D51" t="str">
            <v>Multi</v>
          </cell>
          <cell r="E51" t="str">
            <v>NP</v>
          </cell>
          <cell r="F51">
            <v>41236.662499999999</v>
          </cell>
          <cell r="G51">
            <v>20716</v>
          </cell>
          <cell r="H51">
            <v>3.64</v>
          </cell>
          <cell r="I51">
            <v>0.13</v>
          </cell>
          <cell r="J51">
            <v>1.92</v>
          </cell>
          <cell r="K51">
            <v>1.59</v>
          </cell>
          <cell r="N51">
            <v>3.6399999999999997</v>
          </cell>
        </row>
        <row r="52">
          <cell r="C52" t="str">
            <v>St Helen Early Learning and Care Centre</v>
          </cell>
          <cell r="D52" t="str">
            <v>Multi</v>
          </cell>
          <cell r="E52" t="str">
            <v>NP</v>
          </cell>
          <cell r="F52">
            <v>41236.663194444445</v>
          </cell>
          <cell r="G52">
            <v>26189</v>
          </cell>
          <cell r="H52">
            <v>4.34</v>
          </cell>
          <cell r="I52">
            <v>1</v>
          </cell>
          <cell r="J52">
            <v>2.38</v>
          </cell>
          <cell r="K52">
            <v>0.96</v>
          </cell>
          <cell r="N52">
            <v>4.34</v>
          </cell>
        </row>
        <row r="53">
          <cell r="C53" t="str">
            <v>St Vincent de Paul Childrens Centre</v>
          </cell>
          <cell r="D53" t="str">
            <v>Multi</v>
          </cell>
          <cell r="E53" t="str">
            <v>NP</v>
          </cell>
          <cell r="F53">
            <v>41236.664583333331</v>
          </cell>
          <cell r="G53">
            <v>67845</v>
          </cell>
          <cell r="H53">
            <v>8.67</v>
          </cell>
          <cell r="I53">
            <v>1</v>
          </cell>
          <cell r="J53">
            <v>5</v>
          </cell>
          <cell r="K53">
            <v>1.92</v>
          </cell>
          <cell r="M53">
            <v>0.75</v>
          </cell>
          <cell r="N53">
            <v>8.67</v>
          </cell>
        </row>
        <row r="54">
          <cell r="C54" t="str">
            <v>St. Clare of Assisi Before &amp; After School Program</v>
          </cell>
          <cell r="D54" t="str">
            <v>Multi</v>
          </cell>
          <cell r="E54" t="str">
            <v>NP</v>
          </cell>
          <cell r="F54">
            <v>41236.665972222225</v>
          </cell>
          <cell r="G54">
            <v>7757</v>
          </cell>
          <cell r="H54">
            <v>1.36</v>
          </cell>
          <cell r="I54">
            <v>0.1</v>
          </cell>
          <cell r="J54">
            <v>0.63</v>
          </cell>
          <cell r="K54">
            <v>0.63</v>
          </cell>
          <cell r="N54">
            <v>1.3599999999999999</v>
          </cell>
        </row>
        <row r="55">
          <cell r="C55" t="str">
            <v>ST. MARGARET MARY BEFORE AND AFTER SCHOOL PROGRAM</v>
          </cell>
          <cell r="D55" t="str">
            <v>Multi</v>
          </cell>
          <cell r="E55" t="str">
            <v>NP</v>
          </cell>
          <cell r="F55">
            <v>41236.673611111109</v>
          </cell>
          <cell r="G55">
            <v>11521</v>
          </cell>
          <cell r="H55">
            <v>1.99</v>
          </cell>
          <cell r="I55">
            <v>0.1</v>
          </cell>
          <cell r="J55">
            <v>1.26</v>
          </cell>
          <cell r="K55">
            <v>0.63</v>
          </cell>
          <cell r="N55">
            <v>1.9900000000000002</v>
          </cell>
        </row>
        <row r="56">
          <cell r="C56" t="str">
            <v>St. Marguerite d'Youville Children's Centre</v>
          </cell>
          <cell r="D56" t="str">
            <v>Multi</v>
          </cell>
          <cell r="E56" t="str">
            <v>NP</v>
          </cell>
          <cell r="F56">
            <v>41236.67083333333</v>
          </cell>
          <cell r="G56">
            <v>83782</v>
          </cell>
          <cell r="H56">
            <v>12.93</v>
          </cell>
          <cell r="I56">
            <v>1</v>
          </cell>
          <cell r="J56">
            <v>5.71</v>
          </cell>
          <cell r="K56">
            <v>4.97</v>
          </cell>
          <cell r="M56">
            <v>1.25</v>
          </cell>
          <cell r="N56">
            <v>12.93</v>
          </cell>
        </row>
        <row r="57">
          <cell r="C57" t="str">
            <v>St. Mark Before and After School Program</v>
          </cell>
          <cell r="D57" t="str">
            <v>Multi</v>
          </cell>
          <cell r="E57" t="str">
            <v>NP</v>
          </cell>
          <cell r="F57">
            <v>41236.672222222223</v>
          </cell>
          <cell r="G57">
            <v>25557</v>
          </cell>
          <cell r="H57">
            <v>5.08</v>
          </cell>
          <cell r="I57">
            <v>0.1</v>
          </cell>
          <cell r="J57">
            <v>1.66</v>
          </cell>
          <cell r="K57">
            <v>3.32</v>
          </cell>
          <cell r="N57">
            <v>5.08</v>
          </cell>
        </row>
        <row r="58">
          <cell r="C58" t="str">
            <v>St. Matthew Child And Family Centre</v>
          </cell>
          <cell r="D58" t="str">
            <v>Multi</v>
          </cell>
          <cell r="E58" t="str">
            <v>NP</v>
          </cell>
          <cell r="F58">
            <v>41236.675694444442</v>
          </cell>
          <cell r="G58">
            <v>103648</v>
          </cell>
          <cell r="H58">
            <v>15.86</v>
          </cell>
          <cell r="I58">
            <v>1</v>
          </cell>
          <cell r="J58">
            <v>10.6</v>
          </cell>
          <cell r="K58">
            <v>3.51</v>
          </cell>
          <cell r="M58">
            <v>0.75</v>
          </cell>
          <cell r="N58">
            <v>15.86</v>
          </cell>
        </row>
        <row r="59">
          <cell r="C59" t="str">
            <v>St. Michael Before and After School Program</v>
          </cell>
          <cell r="D59" t="str">
            <v>Multi</v>
          </cell>
          <cell r="E59" t="str">
            <v>NP</v>
          </cell>
          <cell r="F59">
            <v>41239.447222222225</v>
          </cell>
          <cell r="G59">
            <v>11590</v>
          </cell>
          <cell r="H59">
            <v>2.02</v>
          </cell>
          <cell r="I59">
            <v>0.13</v>
          </cell>
          <cell r="J59">
            <v>0.63</v>
          </cell>
          <cell r="K59">
            <v>1.26</v>
          </cell>
          <cell r="N59">
            <v>2.02</v>
          </cell>
        </row>
        <row r="60">
          <cell r="C60" t="str">
            <v>St. Teresa of Avila Before and After School Program</v>
          </cell>
          <cell r="D60" t="str">
            <v>Multi</v>
          </cell>
          <cell r="E60" t="str">
            <v>NP</v>
          </cell>
          <cell r="F60">
            <v>41239.447916666664</v>
          </cell>
          <cell r="G60">
            <v>11590</v>
          </cell>
          <cell r="H60">
            <v>2.02</v>
          </cell>
          <cell r="I60">
            <v>0.13</v>
          </cell>
          <cell r="J60">
            <v>0.63</v>
          </cell>
          <cell r="K60">
            <v>1.26</v>
          </cell>
          <cell r="N60">
            <v>2.02</v>
          </cell>
        </row>
        <row r="61">
          <cell r="C61" t="str">
            <v>St. Therese of Lisieux Before and After School Program</v>
          </cell>
          <cell r="D61" t="str">
            <v>Multi</v>
          </cell>
          <cell r="E61" t="str">
            <v>NP</v>
          </cell>
          <cell r="F61">
            <v>41239.449305555558</v>
          </cell>
          <cell r="G61">
            <v>22813</v>
          </cell>
          <cell r="H61">
            <v>3.88</v>
          </cell>
          <cell r="I61">
            <v>0.1</v>
          </cell>
          <cell r="J61">
            <v>1.26</v>
          </cell>
          <cell r="K61">
            <v>2.52</v>
          </cell>
          <cell r="N61">
            <v>3.88</v>
          </cell>
        </row>
        <row r="62">
          <cell r="C62" t="str">
            <v>St. Thomas More Children's Centre</v>
          </cell>
          <cell r="D62" t="str">
            <v>Multi</v>
          </cell>
          <cell r="E62" t="str">
            <v>NP</v>
          </cell>
          <cell r="F62">
            <v>41239.450694444444</v>
          </cell>
          <cell r="G62">
            <v>79535</v>
          </cell>
          <cell r="H62">
            <v>11.75</v>
          </cell>
          <cell r="I62">
            <v>1</v>
          </cell>
          <cell r="J62">
            <v>10</v>
          </cell>
          <cell r="M62">
            <v>0.75</v>
          </cell>
          <cell r="N62">
            <v>11.75</v>
          </cell>
        </row>
        <row r="63">
          <cell r="C63" t="str">
            <v>St. Thomas School -age Program</v>
          </cell>
          <cell r="D63" t="str">
            <v>Multi</v>
          </cell>
          <cell r="E63" t="str">
            <v>NP</v>
          </cell>
          <cell r="F63">
            <v>41239.451388888891</v>
          </cell>
          <cell r="G63">
            <v>7757</v>
          </cell>
          <cell r="H63">
            <v>1.36</v>
          </cell>
          <cell r="I63">
            <v>0.1</v>
          </cell>
          <cell r="J63">
            <v>0.63</v>
          </cell>
          <cell r="K63">
            <v>0.63</v>
          </cell>
          <cell r="N63">
            <v>1.3599999999999999</v>
          </cell>
        </row>
        <row r="64">
          <cell r="C64" t="str">
            <v>Sts. Peter and Paul Before and After School Program</v>
          </cell>
          <cell r="D64" t="str">
            <v>Multi</v>
          </cell>
          <cell r="E64" t="str">
            <v>NP</v>
          </cell>
          <cell r="F64">
            <v>41239.45208333333</v>
          </cell>
          <cell r="G64">
            <v>15285</v>
          </cell>
          <cell r="H64">
            <v>2.62</v>
          </cell>
          <cell r="I64">
            <v>0.1</v>
          </cell>
          <cell r="J64">
            <v>0.63</v>
          </cell>
          <cell r="K64">
            <v>1.89</v>
          </cell>
          <cell r="N64">
            <v>2.62</v>
          </cell>
        </row>
        <row r="65">
          <cell r="C65" t="str">
            <v>Heritage Green Child Care</v>
          </cell>
          <cell r="D65" t="str">
            <v>Multi</v>
          </cell>
          <cell r="E65" t="str">
            <v>NP</v>
          </cell>
          <cell r="F65">
            <v>41239.455555555556</v>
          </cell>
          <cell r="G65">
            <v>63834</v>
          </cell>
          <cell r="H65">
            <v>8.58</v>
          </cell>
          <cell r="I65">
            <v>1.21</v>
          </cell>
          <cell r="J65">
            <v>6.37</v>
          </cell>
          <cell r="M65">
            <v>1</v>
          </cell>
          <cell r="N65">
            <v>8.58</v>
          </cell>
        </row>
        <row r="66">
          <cell r="C66" t="str">
            <v>Heritage Green School Age Program</v>
          </cell>
          <cell r="D66" t="str">
            <v>Multi</v>
          </cell>
          <cell r="E66" t="str">
            <v>NP</v>
          </cell>
          <cell r="F66">
            <v>41240.517361111109</v>
          </cell>
          <cell r="G66">
            <v>18740</v>
          </cell>
          <cell r="H66">
            <v>2.5499999999999998</v>
          </cell>
          <cell r="I66">
            <v>0.96</v>
          </cell>
          <cell r="K66">
            <v>1.34</v>
          </cell>
          <cell r="M66">
            <v>0.25</v>
          </cell>
          <cell r="N66">
            <v>2.5499999999999998</v>
          </cell>
        </row>
        <row r="67">
          <cell r="C67" t="str">
            <v>Honey Bears Co-op Preschool of Hamilton Inc</v>
          </cell>
          <cell r="D67" t="str">
            <v>0000002881</v>
          </cell>
          <cell r="E67" t="str">
            <v>NP</v>
          </cell>
          <cell r="F67" t="str">
            <v>Upload</v>
          </cell>
          <cell r="G67">
            <v>7422</v>
          </cell>
          <cell r="H67">
            <v>0.63</v>
          </cell>
          <cell r="J67">
            <v>0.63</v>
          </cell>
          <cell r="N67">
            <v>0.63</v>
          </cell>
        </row>
        <row r="68">
          <cell r="C68" t="str">
            <v>Imagineer’s Early Learning Centre</v>
          </cell>
          <cell r="D68" t="str">
            <v>0000053877</v>
          </cell>
          <cell r="E68" t="str">
            <v>Comm</v>
          </cell>
          <cell r="F68" t="str">
            <v>via OCCMS</v>
          </cell>
          <cell r="G68">
            <v>64964</v>
          </cell>
          <cell r="H68">
            <v>9.02</v>
          </cell>
          <cell r="I68">
            <v>1.5</v>
          </cell>
          <cell r="J68">
            <v>6.51</v>
          </cell>
          <cell r="M68">
            <v>1.01</v>
          </cell>
          <cell r="N68">
            <v>9.02</v>
          </cell>
        </row>
        <row r="69">
          <cell r="C69" t="str">
            <v>Infant Jesus Day Care Waterdown</v>
          </cell>
          <cell r="D69" t="str">
            <v>Multi</v>
          </cell>
          <cell r="E69" t="str">
            <v>NP</v>
          </cell>
          <cell r="F69">
            <v>41232.65625</v>
          </cell>
          <cell r="G69">
            <v>0</v>
          </cell>
          <cell r="H69">
            <v>4</v>
          </cell>
          <cell r="I69">
            <v>1</v>
          </cell>
          <cell r="J69">
            <v>2</v>
          </cell>
          <cell r="M69">
            <v>1</v>
          </cell>
          <cell r="N69">
            <v>4</v>
          </cell>
        </row>
        <row r="70">
          <cell r="C70" t="str">
            <v>Infant Jesus Kindergarten &amp; Nursery</v>
          </cell>
          <cell r="D70" t="str">
            <v>Multi</v>
          </cell>
          <cell r="E70" t="str">
            <v>NP</v>
          </cell>
          <cell r="F70">
            <v>41232.646527777775</v>
          </cell>
          <cell r="G70">
            <v>97448</v>
          </cell>
          <cell r="H70">
            <v>14.75</v>
          </cell>
          <cell r="I70">
            <v>1</v>
          </cell>
          <cell r="J70">
            <v>9.75</v>
          </cell>
          <cell r="M70">
            <v>4</v>
          </cell>
          <cell r="N70">
            <v>14.75</v>
          </cell>
        </row>
        <row r="71">
          <cell r="C71" t="str">
            <v>Jacks &amp; Jills Co-op Preschool of Ancaster Inc</v>
          </cell>
          <cell r="D71" t="str">
            <v>0000007093</v>
          </cell>
          <cell r="E71" t="str">
            <v>NP</v>
          </cell>
          <cell r="F71" t="str">
            <v>Upload</v>
          </cell>
          <cell r="G71">
            <v>6845</v>
          </cell>
          <cell r="H71">
            <v>0.97</v>
          </cell>
          <cell r="I71">
            <v>0.42</v>
          </cell>
          <cell r="J71">
            <v>0.42</v>
          </cell>
          <cell r="M71">
            <v>0.13</v>
          </cell>
          <cell r="N71">
            <v>0.97</v>
          </cell>
        </row>
        <row r="72">
          <cell r="C72" t="str">
            <v>Jamesville Children's Day Care Centre</v>
          </cell>
          <cell r="D72" t="str">
            <v>0000003110</v>
          </cell>
          <cell r="E72" t="str">
            <v>NP</v>
          </cell>
          <cell r="F72" t="str">
            <v>via OCCMS</v>
          </cell>
          <cell r="G72">
            <v>124657</v>
          </cell>
          <cell r="H72">
            <v>19.149999999999999</v>
          </cell>
          <cell r="I72">
            <v>1.5</v>
          </cell>
          <cell r="J72">
            <v>13.63</v>
          </cell>
          <cell r="K72">
            <v>3.01</v>
          </cell>
          <cell r="M72">
            <v>1.01</v>
          </cell>
          <cell r="N72">
            <v>19.150000000000002</v>
          </cell>
        </row>
        <row r="73">
          <cell r="C73" t="str">
            <v>Kinderseeds</v>
          </cell>
          <cell r="D73" t="str">
            <v>0000074858</v>
          </cell>
          <cell r="E73" t="str">
            <v>Comm</v>
          </cell>
          <cell r="F73" t="str">
            <v>via OCCMS</v>
          </cell>
          <cell r="G73">
            <v>15361</v>
          </cell>
          <cell r="H73">
            <v>2.59</v>
          </cell>
          <cell r="I73">
            <v>1</v>
          </cell>
          <cell r="J73">
            <v>0.84</v>
          </cell>
          <cell r="K73">
            <v>0.5</v>
          </cell>
          <cell r="M73">
            <v>0.25</v>
          </cell>
          <cell r="N73">
            <v>2.59</v>
          </cell>
        </row>
        <row r="74">
          <cell r="C74" t="str">
            <v>Kindertown Child Care Centre</v>
          </cell>
          <cell r="D74" t="str">
            <v>0000053768</v>
          </cell>
          <cell r="E74" t="str">
            <v>Comm</v>
          </cell>
          <cell r="F74" t="str">
            <v>via OCCMS</v>
          </cell>
          <cell r="G74">
            <v>131544</v>
          </cell>
          <cell r="H74">
            <v>18.170000000000002</v>
          </cell>
          <cell r="I74">
            <v>2</v>
          </cell>
          <cell r="J74">
            <v>13.5</v>
          </cell>
          <cell r="K74">
            <v>0.66</v>
          </cell>
          <cell r="M74">
            <v>2.0099999999999998</v>
          </cell>
          <cell r="N74">
            <v>18.170000000000002</v>
          </cell>
        </row>
        <row r="75">
          <cell r="C75" t="str">
            <v>LaGarderie Le Petit Navire De Hamilton Inc</v>
          </cell>
          <cell r="D75" t="str">
            <v>0000003427</v>
          </cell>
          <cell r="E75" t="str">
            <v>NP</v>
          </cell>
          <cell r="F75" t="str">
            <v>via OCCMS</v>
          </cell>
          <cell r="G75">
            <v>60792</v>
          </cell>
          <cell r="H75">
            <v>8.6300000000000008</v>
          </cell>
          <cell r="I75">
            <v>1</v>
          </cell>
          <cell r="J75">
            <v>6</v>
          </cell>
          <cell r="K75">
            <v>1.5</v>
          </cell>
          <cell r="M75">
            <v>0.13</v>
          </cell>
          <cell r="N75">
            <v>8.6300000000000008</v>
          </cell>
        </row>
        <row r="76">
          <cell r="C76" t="str">
            <v>LeBallon Rouge De Hamilton</v>
          </cell>
          <cell r="D76" t="str">
            <v>0000003481</v>
          </cell>
          <cell r="E76" t="str">
            <v>NP</v>
          </cell>
          <cell r="F76" t="str">
            <v>via OCCMS</v>
          </cell>
          <cell r="G76">
            <v>61849</v>
          </cell>
          <cell r="H76">
            <v>9.84</v>
          </cell>
          <cell r="I76">
            <v>1.5</v>
          </cell>
          <cell r="J76">
            <v>6.01</v>
          </cell>
          <cell r="K76">
            <v>1.33</v>
          </cell>
          <cell r="M76">
            <v>1</v>
          </cell>
          <cell r="N76">
            <v>9.84</v>
          </cell>
        </row>
        <row r="77">
          <cell r="C77" t="str">
            <v>Little Learning House - Fennell</v>
          </cell>
          <cell r="D77" t="str">
            <v>Multi</v>
          </cell>
          <cell r="E77" t="str">
            <v>Comm</v>
          </cell>
          <cell r="F77">
            <v>41233.352777777778</v>
          </cell>
          <cell r="G77">
            <v>43690</v>
          </cell>
          <cell r="H77">
            <v>6.5</v>
          </cell>
          <cell r="I77">
            <v>1</v>
          </cell>
          <cell r="J77">
            <v>4.75</v>
          </cell>
          <cell r="K77">
            <v>0.75</v>
          </cell>
          <cell r="N77">
            <v>6.5</v>
          </cell>
        </row>
        <row r="78">
          <cell r="C78" t="str">
            <v>Little Learning House Infant and Toddler Centre</v>
          </cell>
          <cell r="D78" t="str">
            <v>Multi</v>
          </cell>
          <cell r="E78" t="str">
            <v>Comm</v>
          </cell>
          <cell r="F78">
            <v>41240.520833333336</v>
          </cell>
          <cell r="G78">
            <v>0</v>
          </cell>
          <cell r="H78">
            <v>6</v>
          </cell>
          <cell r="I78">
            <v>1</v>
          </cell>
          <cell r="J78">
            <v>4</v>
          </cell>
          <cell r="M78">
            <v>1</v>
          </cell>
          <cell r="N78">
            <v>6</v>
          </cell>
        </row>
        <row r="79">
          <cell r="C79" t="str">
            <v>Little Mountaineers</v>
          </cell>
          <cell r="D79" t="str">
            <v>0000003559</v>
          </cell>
          <cell r="E79" t="str">
            <v>NP</v>
          </cell>
          <cell r="F79" t="str">
            <v>Upload</v>
          </cell>
          <cell r="G79">
            <v>5075</v>
          </cell>
          <cell r="H79">
            <v>0.73</v>
          </cell>
          <cell r="I79">
            <v>0.63</v>
          </cell>
          <cell r="J79">
            <v>0.1</v>
          </cell>
          <cell r="N79">
            <v>0.73</v>
          </cell>
        </row>
        <row r="80">
          <cell r="C80" t="str">
            <v>Little Peoples Day Care</v>
          </cell>
          <cell r="D80" t="str">
            <v>0000003560</v>
          </cell>
          <cell r="E80" t="str">
            <v>NP</v>
          </cell>
          <cell r="F80" t="str">
            <v>via OCCMS</v>
          </cell>
          <cell r="G80">
            <v>203076</v>
          </cell>
          <cell r="H80">
            <v>29.74</v>
          </cell>
          <cell r="I80">
            <v>2.25</v>
          </cell>
          <cell r="J80">
            <v>22.25</v>
          </cell>
          <cell r="K80">
            <v>0.99</v>
          </cell>
          <cell r="M80">
            <v>4.25</v>
          </cell>
          <cell r="N80">
            <v>29.74</v>
          </cell>
        </row>
        <row r="81">
          <cell r="C81" t="str">
            <v>Lucky Day Nursery Inc</v>
          </cell>
          <cell r="D81" t="str">
            <v>0000003609</v>
          </cell>
          <cell r="E81" t="str">
            <v>Comm</v>
          </cell>
          <cell r="F81" t="str">
            <v>via OCCMS</v>
          </cell>
          <cell r="G81">
            <v>80126</v>
          </cell>
          <cell r="H81">
            <v>9.5</v>
          </cell>
          <cell r="I81">
            <v>1</v>
          </cell>
          <cell r="J81">
            <v>7.5</v>
          </cell>
          <cell r="M81">
            <v>1</v>
          </cell>
          <cell r="N81">
            <v>9.5</v>
          </cell>
        </row>
        <row r="82">
          <cell r="C82" t="str">
            <v>McMaster Children's Centre Inc</v>
          </cell>
          <cell r="D82" t="str">
            <v>0000003852</v>
          </cell>
          <cell r="E82" t="str">
            <v>NP</v>
          </cell>
          <cell r="F82" t="str">
            <v>via OCCMS</v>
          </cell>
          <cell r="G82">
            <v>103691</v>
          </cell>
          <cell r="H82">
            <v>13.25</v>
          </cell>
          <cell r="I82">
            <v>1</v>
          </cell>
          <cell r="J82">
            <v>10.75</v>
          </cell>
          <cell r="M82">
            <v>1.5</v>
          </cell>
          <cell r="N82">
            <v>13.25</v>
          </cell>
        </row>
        <row r="83">
          <cell r="C83" t="str">
            <v>McMaster Students Union Incorporated</v>
          </cell>
          <cell r="D83" t="str">
            <v>0000003856</v>
          </cell>
          <cell r="E83" t="str">
            <v>NP</v>
          </cell>
          <cell r="F83" t="str">
            <v>via OCCMS</v>
          </cell>
          <cell r="G83">
            <v>66609</v>
          </cell>
          <cell r="H83">
            <v>9.66</v>
          </cell>
          <cell r="I83">
            <v>1</v>
          </cell>
          <cell r="J83">
            <v>5.84</v>
          </cell>
          <cell r="K83">
            <v>0.16</v>
          </cell>
          <cell r="M83">
            <v>2.66</v>
          </cell>
          <cell r="N83">
            <v>9.66</v>
          </cell>
        </row>
        <row r="84">
          <cell r="C84" t="str">
            <v>Meadowlands Preschool Inc.</v>
          </cell>
          <cell r="D84" t="str">
            <v>0000053769</v>
          </cell>
          <cell r="E84" t="str">
            <v>Comm</v>
          </cell>
          <cell r="F84" t="str">
            <v>via OCCMS</v>
          </cell>
          <cell r="G84">
            <v>161308</v>
          </cell>
          <cell r="H84">
            <v>19.75</v>
          </cell>
          <cell r="I84">
            <v>1</v>
          </cell>
          <cell r="J84">
            <v>16</v>
          </cell>
          <cell r="M84">
            <v>2.75</v>
          </cell>
          <cell r="N84">
            <v>19.75</v>
          </cell>
        </row>
        <row r="85">
          <cell r="C85" t="str">
            <v>Miniature World Day Care</v>
          </cell>
          <cell r="D85" t="str">
            <v>Multi</v>
          </cell>
          <cell r="E85" t="str">
            <v>Comm</v>
          </cell>
          <cell r="F85">
            <v>41233.629166666666</v>
          </cell>
          <cell r="G85">
            <v>111683</v>
          </cell>
          <cell r="H85">
            <v>19.25</v>
          </cell>
          <cell r="I85">
            <v>1</v>
          </cell>
          <cell r="J85">
            <v>13.29</v>
          </cell>
          <cell r="K85">
            <v>0.96</v>
          </cell>
          <cell r="M85">
            <v>4</v>
          </cell>
          <cell r="N85">
            <v>19.25</v>
          </cell>
        </row>
        <row r="86">
          <cell r="C86" t="str">
            <v>Miniature World Infant Care</v>
          </cell>
          <cell r="D86" t="str">
            <v>Multi</v>
          </cell>
          <cell r="E86" t="str">
            <v>Comm</v>
          </cell>
          <cell r="F86">
            <v>41233.629861111112</v>
          </cell>
          <cell r="G86">
            <v>19294</v>
          </cell>
          <cell r="H86">
            <v>2.63</v>
          </cell>
          <cell r="I86">
            <v>0.13</v>
          </cell>
          <cell r="J86">
            <v>2.5</v>
          </cell>
          <cell r="N86">
            <v>2.63</v>
          </cell>
        </row>
        <row r="87">
          <cell r="C87" t="str">
            <v>Mother Goose Coop Preschool Inc</v>
          </cell>
          <cell r="D87" t="str">
            <v>0000004010</v>
          </cell>
          <cell r="E87" t="str">
            <v>NP</v>
          </cell>
          <cell r="F87" t="str">
            <v>Upload</v>
          </cell>
          <cell r="G87">
            <v>4521</v>
          </cell>
          <cell r="H87">
            <v>0.63</v>
          </cell>
          <cell r="J87">
            <v>0.63</v>
          </cell>
          <cell r="N87">
            <v>0.63</v>
          </cell>
        </row>
        <row r="88">
          <cell r="C88" t="str">
            <v>Mountain Nursery School</v>
          </cell>
          <cell r="D88" t="str">
            <v>0000004019</v>
          </cell>
          <cell r="E88" t="str">
            <v>Comm</v>
          </cell>
          <cell r="F88" t="str">
            <v>via OCCMS</v>
          </cell>
          <cell r="G88">
            <v>41990</v>
          </cell>
          <cell r="H88">
            <v>5.5</v>
          </cell>
          <cell r="J88">
            <v>4</v>
          </cell>
          <cell r="M88">
            <v>1.5</v>
          </cell>
          <cell r="N88">
            <v>5.5</v>
          </cell>
        </row>
        <row r="89">
          <cell r="C89" t="str">
            <v>Pumpkin Patch Day Care Centre</v>
          </cell>
          <cell r="D89" t="str">
            <v>Multi</v>
          </cell>
          <cell r="E89" t="str">
            <v>NP</v>
          </cell>
          <cell r="F89">
            <v>41239.453472222223</v>
          </cell>
          <cell r="G89">
            <v>141019</v>
          </cell>
          <cell r="H89">
            <v>19.420000000000002</v>
          </cell>
          <cell r="I89">
            <v>1</v>
          </cell>
          <cell r="J89">
            <v>15.75</v>
          </cell>
          <cell r="K89">
            <v>1.29</v>
          </cell>
          <cell r="M89">
            <v>1.38</v>
          </cell>
          <cell r="N89">
            <v>19.419999999999998</v>
          </cell>
        </row>
        <row r="90">
          <cell r="C90" t="str">
            <v>Pumpkin Patch Infant Centre</v>
          </cell>
          <cell r="D90" t="str">
            <v>Multi</v>
          </cell>
          <cell r="E90" t="str">
            <v>NP</v>
          </cell>
          <cell r="F90">
            <v>41239.45416666667</v>
          </cell>
          <cell r="G90">
            <v>56356</v>
          </cell>
          <cell r="H90">
            <v>8.3800000000000008</v>
          </cell>
          <cell r="I90">
            <v>1</v>
          </cell>
          <cell r="J90">
            <v>6.75</v>
          </cell>
          <cell r="M90">
            <v>0.63</v>
          </cell>
          <cell r="N90">
            <v>8.3800000000000008</v>
          </cell>
        </row>
        <row r="91">
          <cell r="C91" t="str">
            <v>Niwasa Aboriginal Head Start Preschool</v>
          </cell>
          <cell r="D91" t="str">
            <v>0000052604</v>
          </cell>
          <cell r="F91" t="str">
            <v>Upload</v>
          </cell>
          <cell r="G91">
            <v>0</v>
          </cell>
          <cell r="H91">
            <v>0</v>
          </cell>
          <cell r="I91">
            <v>2.66</v>
          </cell>
          <cell r="J91">
            <v>3.32</v>
          </cell>
          <cell r="M91">
            <v>2.5099999999999998</v>
          </cell>
          <cell r="N91">
            <v>8.49</v>
          </cell>
        </row>
        <row r="92">
          <cell r="C92" t="str">
            <v>Niwasa Early Learning and Care Centre</v>
          </cell>
          <cell r="D92" t="str">
            <v>0000062723</v>
          </cell>
          <cell r="E92" t="str">
            <v>NP</v>
          </cell>
          <cell r="F92" t="str">
            <v>via OCCMS</v>
          </cell>
          <cell r="G92">
            <v>30246</v>
          </cell>
          <cell r="H92">
            <v>3.64</v>
          </cell>
          <cell r="I92">
            <v>1</v>
          </cell>
          <cell r="J92">
            <v>1.75</v>
          </cell>
          <cell r="M92">
            <v>0.89</v>
          </cell>
          <cell r="N92">
            <v>3.64</v>
          </cell>
        </row>
        <row r="93">
          <cell r="C93" t="str">
            <v>Noah's Ark Children's Centre</v>
          </cell>
          <cell r="D93" t="str">
            <v>0000004258</v>
          </cell>
          <cell r="E93" t="str">
            <v>NP</v>
          </cell>
          <cell r="F93" t="str">
            <v>via OCCMS</v>
          </cell>
          <cell r="G93">
            <v>89104</v>
          </cell>
          <cell r="H93">
            <v>11.3</v>
          </cell>
          <cell r="I93">
            <v>1</v>
          </cell>
          <cell r="J93">
            <v>7.25</v>
          </cell>
          <cell r="K93">
            <v>0.8</v>
          </cell>
          <cell r="M93">
            <v>2.25</v>
          </cell>
          <cell r="N93">
            <v>11.3</v>
          </cell>
        </row>
        <row r="94">
          <cell r="C94" t="str">
            <v>Paradise Corner Children's Centre</v>
          </cell>
          <cell r="D94" t="str">
            <v>0000006043</v>
          </cell>
          <cell r="E94" t="str">
            <v>Comm</v>
          </cell>
          <cell r="F94" t="str">
            <v>via OCCMS</v>
          </cell>
          <cell r="G94">
            <v>151274</v>
          </cell>
          <cell r="H94">
            <v>21.25</v>
          </cell>
          <cell r="I94">
            <v>1</v>
          </cell>
          <cell r="J94">
            <v>19.25</v>
          </cell>
          <cell r="M94">
            <v>1</v>
          </cell>
          <cell r="N94">
            <v>21.25</v>
          </cell>
        </row>
        <row r="95">
          <cell r="C95" t="str">
            <v>Paramount Family Centre</v>
          </cell>
          <cell r="D95" t="str">
            <v>0000004505</v>
          </cell>
          <cell r="E95" t="str">
            <v>NP</v>
          </cell>
          <cell r="F95" t="str">
            <v>via OCCMS</v>
          </cell>
          <cell r="G95">
            <v>104232</v>
          </cell>
          <cell r="H95">
            <v>15.5</v>
          </cell>
          <cell r="I95">
            <v>2</v>
          </cell>
          <cell r="J95">
            <v>9</v>
          </cell>
          <cell r="K95">
            <v>2.5</v>
          </cell>
          <cell r="M95">
            <v>2</v>
          </cell>
          <cell r="N95">
            <v>15.5</v>
          </cell>
        </row>
        <row r="96">
          <cell r="C96" t="str">
            <v>Peekaboo Child Care Centre - Hamilton St</v>
          </cell>
          <cell r="D96" t="str">
            <v>Multi</v>
          </cell>
          <cell r="E96" t="str">
            <v>Comm</v>
          </cell>
          <cell r="F96">
            <v>41240.590277777781</v>
          </cell>
          <cell r="G96">
            <v>146006</v>
          </cell>
          <cell r="H96">
            <v>22</v>
          </cell>
          <cell r="I96">
            <v>2</v>
          </cell>
          <cell r="J96">
            <v>18</v>
          </cell>
          <cell r="M96">
            <v>2</v>
          </cell>
          <cell r="N96">
            <v>22</v>
          </cell>
        </row>
        <row r="97">
          <cell r="C97" t="str">
            <v>Peekaboo Child Care Centre - LEAP</v>
          </cell>
          <cell r="D97" t="str">
            <v>Multi</v>
          </cell>
          <cell r="E97" t="str">
            <v>Comm</v>
          </cell>
          <cell r="F97">
            <v>41240.606249999997</v>
          </cell>
          <cell r="G97">
            <v>47818</v>
          </cell>
          <cell r="H97">
            <v>8</v>
          </cell>
          <cell r="I97">
            <v>1</v>
          </cell>
          <cell r="J97">
            <v>3</v>
          </cell>
          <cell r="K97">
            <v>3</v>
          </cell>
          <cell r="M97">
            <v>1</v>
          </cell>
          <cell r="N97">
            <v>8</v>
          </cell>
        </row>
        <row r="98">
          <cell r="C98" t="str">
            <v>Peter Pan Co-op Preschool of Hamilton</v>
          </cell>
          <cell r="D98" t="str">
            <v>0000007091</v>
          </cell>
          <cell r="E98" t="str">
            <v>NP</v>
          </cell>
          <cell r="F98" t="str">
            <v>Upload</v>
          </cell>
          <cell r="G98">
            <v>5680</v>
          </cell>
          <cell r="H98">
            <v>0.94</v>
          </cell>
          <cell r="J98">
            <v>0.84</v>
          </cell>
          <cell r="M98">
            <v>0.1</v>
          </cell>
          <cell r="N98">
            <v>0.94</v>
          </cell>
        </row>
        <row r="99">
          <cell r="C99" t="str">
            <v>Pied Piper Co-op Preschool of Hamilton Inc</v>
          </cell>
          <cell r="D99" t="str">
            <v>0000004620</v>
          </cell>
          <cell r="E99" t="str">
            <v>NP</v>
          </cell>
          <cell r="F99" t="str">
            <v>Upload</v>
          </cell>
          <cell r="G99">
            <v>9703</v>
          </cell>
          <cell r="H99">
            <v>0.84</v>
          </cell>
          <cell r="J99">
            <v>0.84</v>
          </cell>
          <cell r="N99">
            <v>0.84</v>
          </cell>
        </row>
        <row r="100">
          <cell r="C100" t="str">
            <v>Red Hill Family Centre</v>
          </cell>
          <cell r="D100" t="str">
            <v>Journal</v>
          </cell>
          <cell r="E100" t="str">
            <v>NP</v>
          </cell>
          <cell r="F100" t="str">
            <v>via OCCMS</v>
          </cell>
          <cell r="G100">
            <v>83388</v>
          </cell>
          <cell r="H100">
            <v>0</v>
          </cell>
          <cell r="N100">
            <v>0</v>
          </cell>
        </row>
        <row r="101">
          <cell r="C101" t="str">
            <v>Redeemer University College</v>
          </cell>
          <cell r="D101" t="str">
            <v>0000010875</v>
          </cell>
          <cell r="E101" t="str">
            <v>NP</v>
          </cell>
          <cell r="F101" t="str">
            <v>via OCCMS</v>
          </cell>
          <cell r="G101">
            <v>35342</v>
          </cell>
          <cell r="H101">
            <v>4.8099999999999996</v>
          </cell>
          <cell r="J101">
            <v>4.8099999999999996</v>
          </cell>
          <cell r="N101">
            <v>4.8099999999999996</v>
          </cell>
        </row>
        <row r="102">
          <cell r="C102" t="str">
            <v>St James Co-op  Nursery School of Dundas</v>
          </cell>
          <cell r="D102" t="str">
            <v>0000005253</v>
          </cell>
          <cell r="E102" t="str">
            <v>NP</v>
          </cell>
          <cell r="F102" t="str">
            <v>Upload</v>
          </cell>
          <cell r="G102">
            <v>12357</v>
          </cell>
          <cell r="H102">
            <v>1.1499999999999999</v>
          </cell>
          <cell r="J102">
            <v>1.1499999999999999</v>
          </cell>
          <cell r="N102">
            <v>1.1499999999999999</v>
          </cell>
        </row>
        <row r="103">
          <cell r="C103" t="str">
            <v>St Joachim Children's Centre of Ancaster Inc</v>
          </cell>
          <cell r="D103" t="str">
            <v>0000076745</v>
          </cell>
          <cell r="E103" t="str">
            <v>NP</v>
          </cell>
          <cell r="F103" t="str">
            <v>via OCCMS</v>
          </cell>
          <cell r="G103">
            <v>70092</v>
          </cell>
          <cell r="H103">
            <v>12.5</v>
          </cell>
          <cell r="I103">
            <v>1</v>
          </cell>
          <cell r="J103">
            <v>4</v>
          </cell>
          <cell r="K103">
            <v>3.5</v>
          </cell>
          <cell r="M103">
            <v>4</v>
          </cell>
          <cell r="N103">
            <v>12.5</v>
          </cell>
        </row>
        <row r="104">
          <cell r="C104" t="str">
            <v>St Mark's Co-op Preschool Inc</v>
          </cell>
          <cell r="D104" t="str">
            <v>0000005260</v>
          </cell>
          <cell r="E104" t="str">
            <v>NP</v>
          </cell>
          <cell r="F104" t="str">
            <v>Upload</v>
          </cell>
          <cell r="G104">
            <v>10121</v>
          </cell>
          <cell r="H104">
            <v>1.68</v>
          </cell>
          <cell r="I104">
            <v>0.63</v>
          </cell>
          <cell r="J104">
            <v>0.84</v>
          </cell>
          <cell r="M104">
            <v>0.21</v>
          </cell>
          <cell r="N104">
            <v>1.68</v>
          </cell>
        </row>
        <row r="105">
          <cell r="C105" t="str">
            <v>St Matthew's Children's Centre</v>
          </cell>
          <cell r="D105" t="str">
            <v>0000005244</v>
          </cell>
          <cell r="E105" t="str">
            <v>NP</v>
          </cell>
          <cell r="F105" t="str">
            <v>via OCCMS</v>
          </cell>
          <cell r="G105">
            <v>195425</v>
          </cell>
          <cell r="H105">
            <v>60.5</v>
          </cell>
          <cell r="I105">
            <v>4.5</v>
          </cell>
          <cell r="J105">
            <v>51.5</v>
          </cell>
          <cell r="M105">
            <v>4.5</v>
          </cell>
          <cell r="N105">
            <v>60.5</v>
          </cell>
        </row>
        <row r="106">
          <cell r="C106" t="str">
            <v>St Peter's Children's Day Care Centre of Hamiton</v>
          </cell>
          <cell r="D106" t="str">
            <v>0000005248</v>
          </cell>
          <cell r="E106" t="str">
            <v>NP</v>
          </cell>
          <cell r="F106" t="str">
            <v>via OCCMS</v>
          </cell>
          <cell r="G106">
            <v>76280</v>
          </cell>
          <cell r="H106">
            <v>10.51</v>
          </cell>
          <cell r="I106">
            <v>1</v>
          </cell>
          <cell r="J106">
            <v>7.5</v>
          </cell>
          <cell r="K106">
            <v>1.26</v>
          </cell>
          <cell r="M106">
            <v>0.75</v>
          </cell>
          <cell r="N106">
            <v>10.51</v>
          </cell>
        </row>
        <row r="107">
          <cell r="C107" t="str">
            <v>Stoney Creek Co-op Preschool Inc</v>
          </cell>
          <cell r="D107" t="str">
            <v>0000005306</v>
          </cell>
          <cell r="E107" t="str">
            <v>NP</v>
          </cell>
          <cell r="F107" t="str">
            <v>Upload</v>
          </cell>
          <cell r="G107">
            <v>3981</v>
          </cell>
          <cell r="H107">
            <v>0.42</v>
          </cell>
          <cell r="J107">
            <v>0.42</v>
          </cell>
          <cell r="N107">
            <v>0.42</v>
          </cell>
        </row>
        <row r="108">
          <cell r="C108" t="str">
            <v>Sunny Days Nursery</v>
          </cell>
          <cell r="D108" t="str">
            <v>0000005933</v>
          </cell>
          <cell r="E108" t="str">
            <v>Comm</v>
          </cell>
          <cell r="F108" t="str">
            <v>via OCCMS</v>
          </cell>
          <cell r="G108">
            <v>31172</v>
          </cell>
          <cell r="H108">
            <v>4</v>
          </cell>
          <cell r="I108">
            <v>1</v>
          </cell>
          <cell r="J108">
            <v>2</v>
          </cell>
          <cell r="M108">
            <v>1</v>
          </cell>
          <cell r="N108">
            <v>4</v>
          </cell>
        </row>
        <row r="109">
          <cell r="C109" t="str">
            <v>Sunshine &amp; Rainbows Christian Day Care Ctr</v>
          </cell>
          <cell r="D109" t="str">
            <v>0000005338</v>
          </cell>
          <cell r="E109" t="str">
            <v>Comm</v>
          </cell>
          <cell r="F109" t="str">
            <v>via OCCMS</v>
          </cell>
          <cell r="G109">
            <v>71234</v>
          </cell>
          <cell r="H109">
            <v>8.75</v>
          </cell>
          <cell r="I109">
            <v>1</v>
          </cell>
          <cell r="J109">
            <v>6</v>
          </cell>
          <cell r="M109">
            <v>1.75</v>
          </cell>
          <cell r="N109">
            <v>8.75</v>
          </cell>
        </row>
        <row r="110">
          <cell r="C110" t="str">
            <v>Tapawingo Day Care</v>
          </cell>
          <cell r="D110" t="str">
            <v>0000005387</v>
          </cell>
          <cell r="E110" t="str">
            <v>NP</v>
          </cell>
          <cell r="F110" t="str">
            <v>via OCCMS</v>
          </cell>
          <cell r="G110">
            <v>87614</v>
          </cell>
          <cell r="H110">
            <v>13.43</v>
          </cell>
          <cell r="I110">
            <v>1.5</v>
          </cell>
          <cell r="J110">
            <v>9.26</v>
          </cell>
          <cell r="K110">
            <v>1.54</v>
          </cell>
          <cell r="M110">
            <v>1.1299999999999999</v>
          </cell>
          <cell r="N110">
            <v>13.43</v>
          </cell>
        </row>
        <row r="111">
          <cell r="C111" t="str">
            <v>Temple Playhouse</v>
          </cell>
          <cell r="D111" t="str">
            <v>0000007069</v>
          </cell>
          <cell r="E111" t="str">
            <v>Comm</v>
          </cell>
          <cell r="F111" t="str">
            <v>via OCCMS</v>
          </cell>
          <cell r="G111">
            <v>79922</v>
          </cell>
          <cell r="H111">
            <v>11.63</v>
          </cell>
          <cell r="I111">
            <v>2.75</v>
          </cell>
          <cell r="J111">
            <v>4.25</v>
          </cell>
          <cell r="M111">
            <v>4.63</v>
          </cell>
          <cell r="N111">
            <v>11.629999999999999</v>
          </cell>
        </row>
        <row r="112">
          <cell r="C112" t="str">
            <v>Little Angels Infant &amp; Toddler Centre -</v>
          </cell>
          <cell r="D112" t="str">
            <v>Multi</v>
          </cell>
          <cell r="E112" t="str">
            <v>Comm</v>
          </cell>
          <cell r="F112">
            <v>41233.408333333333</v>
          </cell>
          <cell r="G112">
            <v>62343</v>
          </cell>
          <cell r="H112">
            <v>8</v>
          </cell>
          <cell r="I112">
            <v>1</v>
          </cell>
          <cell r="J112">
            <v>7</v>
          </cell>
          <cell r="N112">
            <v>8</v>
          </cell>
        </row>
        <row r="113">
          <cell r="C113" t="str">
            <v>Millgrove Majors Children's Centre</v>
          </cell>
          <cell r="D113" t="str">
            <v>Multi</v>
          </cell>
          <cell r="E113" t="str">
            <v>Comm</v>
          </cell>
          <cell r="F113">
            <v>41233.40625</v>
          </cell>
          <cell r="G113">
            <v>22660</v>
          </cell>
          <cell r="H113">
            <v>4.03</v>
          </cell>
          <cell r="I113">
            <v>1</v>
          </cell>
          <cell r="J113">
            <v>1.77</v>
          </cell>
          <cell r="K113">
            <v>1.26</v>
          </cell>
          <cell r="N113">
            <v>4.03</v>
          </cell>
        </row>
        <row r="114">
          <cell r="C114" t="str">
            <v>The Millgrove Children's Centre</v>
          </cell>
          <cell r="D114" t="str">
            <v>Multi</v>
          </cell>
          <cell r="E114" t="str">
            <v>Comm</v>
          </cell>
          <cell r="F114">
            <v>41233.406944444447</v>
          </cell>
          <cell r="G114">
            <v>57949</v>
          </cell>
          <cell r="H114">
            <v>9</v>
          </cell>
          <cell r="I114">
            <v>1</v>
          </cell>
          <cell r="J114">
            <v>7</v>
          </cell>
          <cell r="M114">
            <v>1</v>
          </cell>
          <cell r="N114">
            <v>9</v>
          </cell>
        </row>
        <row r="115">
          <cell r="C115" t="str">
            <v>St Paul's Before and After School Program</v>
          </cell>
          <cell r="D115" t="str">
            <v>Multi</v>
          </cell>
          <cell r="E115" t="str">
            <v>NP</v>
          </cell>
          <cell r="F115">
            <v>41236.680555555555</v>
          </cell>
          <cell r="G115">
            <v>10461</v>
          </cell>
          <cell r="H115">
            <v>1.31</v>
          </cell>
          <cell r="K115">
            <v>1.31</v>
          </cell>
          <cell r="N115">
            <v>1.31</v>
          </cell>
        </row>
        <row r="116">
          <cell r="C116" t="str">
            <v>Today' Family - Eastmount</v>
          </cell>
          <cell r="D116" t="str">
            <v>Multi</v>
          </cell>
          <cell r="E116" t="str">
            <v>NP</v>
          </cell>
          <cell r="F116">
            <v>41236.670138888891</v>
          </cell>
          <cell r="G116">
            <v>42441</v>
          </cell>
          <cell r="H116">
            <v>6.34</v>
          </cell>
          <cell r="I116">
            <v>1</v>
          </cell>
          <cell r="J116">
            <v>2.4700000000000002</v>
          </cell>
          <cell r="K116">
            <v>2.87</v>
          </cell>
          <cell r="N116">
            <v>6.34</v>
          </cell>
        </row>
        <row r="117">
          <cell r="C117" t="str">
            <v>Today' Family - Linden Park</v>
          </cell>
          <cell r="D117" t="str">
            <v>Multi</v>
          </cell>
          <cell r="E117" t="str">
            <v>NP</v>
          </cell>
          <cell r="F117">
            <v>41236.645833333336</v>
          </cell>
          <cell r="G117">
            <v>27130</v>
          </cell>
          <cell r="H117">
            <v>4.01</v>
          </cell>
          <cell r="I117">
            <v>1</v>
          </cell>
          <cell r="J117">
            <v>2.13</v>
          </cell>
          <cell r="K117">
            <v>0.88</v>
          </cell>
          <cell r="N117">
            <v>4.01</v>
          </cell>
        </row>
        <row r="118">
          <cell r="C118" t="str">
            <v>Today's Family</v>
          </cell>
          <cell r="D118" t="str">
            <v>Multi</v>
          </cell>
          <cell r="E118" t="str">
            <v>NP</v>
          </cell>
          <cell r="F118">
            <v>41236.647222222222</v>
          </cell>
          <cell r="G118">
            <v>515709</v>
          </cell>
          <cell r="H118">
            <v>8.25</v>
          </cell>
          <cell r="I118">
            <v>8.25</v>
          </cell>
          <cell r="L118">
            <v>166</v>
          </cell>
          <cell r="N118">
            <v>174.25</v>
          </cell>
        </row>
        <row r="119">
          <cell r="C119" t="str">
            <v>Today's Family - Dundas</v>
          </cell>
          <cell r="D119" t="str">
            <v>Multi</v>
          </cell>
          <cell r="E119" t="str">
            <v>NP</v>
          </cell>
          <cell r="F119">
            <v>41236.644444444442</v>
          </cell>
          <cell r="G119">
            <v>92630</v>
          </cell>
          <cell r="H119">
            <v>11.85</v>
          </cell>
          <cell r="I119">
            <v>1.25</v>
          </cell>
          <cell r="J119">
            <v>8.3800000000000008</v>
          </cell>
          <cell r="K119">
            <v>1.22</v>
          </cell>
          <cell r="M119">
            <v>1</v>
          </cell>
          <cell r="N119">
            <v>11.850000000000001</v>
          </cell>
        </row>
        <row r="120">
          <cell r="C120" t="str">
            <v>Today's Family - Saltfleet</v>
          </cell>
          <cell r="D120" t="str">
            <v>Multi</v>
          </cell>
          <cell r="E120" t="str">
            <v>NP</v>
          </cell>
          <cell r="F120">
            <v>41236.646527777775</v>
          </cell>
          <cell r="G120">
            <v>89848</v>
          </cell>
          <cell r="H120">
            <v>13.25</v>
          </cell>
          <cell r="I120">
            <v>1</v>
          </cell>
          <cell r="J120">
            <v>9.64</v>
          </cell>
          <cell r="K120">
            <v>2.11</v>
          </cell>
          <cell r="M120">
            <v>0.5</v>
          </cell>
          <cell r="N120">
            <v>13.25</v>
          </cell>
        </row>
        <row r="121">
          <cell r="C121" t="str">
            <v>Today's Family Adventure Camp</v>
          </cell>
          <cell r="D121" t="str">
            <v>Multi</v>
          </cell>
          <cell r="E121" t="str">
            <v>NP</v>
          </cell>
          <cell r="F121">
            <v>41236.643750000003</v>
          </cell>
          <cell r="G121">
            <v>6932</v>
          </cell>
          <cell r="H121">
            <v>1.91</v>
          </cell>
          <cell r="I121">
            <v>1</v>
          </cell>
          <cell r="K121">
            <v>0.91</v>
          </cell>
          <cell r="N121">
            <v>1.9100000000000001</v>
          </cell>
        </row>
        <row r="122">
          <cell r="C122" t="str">
            <v>Today's Family Children's Centre, Hamilton</v>
          </cell>
          <cell r="D122" t="str">
            <v>Multi</v>
          </cell>
          <cell r="E122" t="str">
            <v>NP</v>
          </cell>
          <cell r="F122">
            <v>41236.643750000003</v>
          </cell>
          <cell r="G122">
            <v>157344</v>
          </cell>
          <cell r="H122">
            <v>20.5</v>
          </cell>
          <cell r="I122">
            <v>1.5</v>
          </cell>
          <cell r="J122">
            <v>17.25</v>
          </cell>
          <cell r="M122">
            <v>1.75</v>
          </cell>
          <cell r="N122">
            <v>20.5</v>
          </cell>
        </row>
        <row r="123">
          <cell r="C123" t="str">
            <v>Today's Family R.A. Ridell School Age Program</v>
          </cell>
          <cell r="D123" t="str">
            <v>Multi</v>
          </cell>
          <cell r="E123" t="str">
            <v>NP</v>
          </cell>
          <cell r="F123">
            <v>41236.67083333333</v>
          </cell>
          <cell r="G123">
            <v>40273</v>
          </cell>
          <cell r="H123">
            <v>5.46</v>
          </cell>
          <cell r="I123">
            <v>1</v>
          </cell>
          <cell r="J123">
            <v>1.59</v>
          </cell>
          <cell r="K123">
            <v>2.87</v>
          </cell>
          <cell r="N123">
            <v>5.46</v>
          </cell>
        </row>
        <row r="124">
          <cell r="C124" t="str">
            <v>Today's Family Wage Subsidy - Admin</v>
          </cell>
          <cell r="D124" t="str">
            <v>Multi</v>
          </cell>
          <cell r="E124" t="str">
            <v>NP</v>
          </cell>
          <cell r="F124">
            <v>41235.646527777775</v>
          </cell>
          <cell r="G124">
            <v>25898</v>
          </cell>
          <cell r="H124">
            <v>10.51</v>
          </cell>
          <cell r="M124">
            <v>10.51</v>
          </cell>
          <cell r="N124">
            <v>10.51</v>
          </cell>
        </row>
        <row r="125">
          <cell r="C125" t="str">
            <v>Today's Family-Huntington Park School - Age Program</v>
          </cell>
          <cell r="D125" t="str">
            <v>Multi</v>
          </cell>
          <cell r="E125" t="str">
            <v>NP</v>
          </cell>
          <cell r="F125">
            <v>41236.645138888889</v>
          </cell>
          <cell r="G125">
            <v>12979</v>
          </cell>
          <cell r="H125">
            <v>1.88</v>
          </cell>
          <cell r="I125">
            <v>0.83</v>
          </cell>
          <cell r="K125">
            <v>1.05</v>
          </cell>
          <cell r="N125">
            <v>1.88</v>
          </cell>
        </row>
        <row r="126">
          <cell r="C126" t="str">
            <v>Ancaster Meadow Children's Centre</v>
          </cell>
          <cell r="D126" t="str">
            <v>Multi</v>
          </cell>
          <cell r="E126" t="str">
            <v>NP</v>
          </cell>
          <cell r="F126">
            <v>41236.517361111109</v>
          </cell>
          <cell r="G126">
            <v>38516</v>
          </cell>
          <cell r="H126">
            <v>5.39</v>
          </cell>
          <cell r="I126">
            <v>1</v>
          </cell>
          <cell r="J126">
            <v>2.71</v>
          </cell>
          <cell r="K126">
            <v>1.68</v>
          </cell>
          <cell r="N126">
            <v>5.39</v>
          </cell>
        </row>
        <row r="127">
          <cell r="C127" t="str">
            <v>Bellmoore</v>
          </cell>
          <cell r="D127" t="str">
            <v>Multi</v>
          </cell>
          <cell r="E127" t="str">
            <v>NP</v>
          </cell>
          <cell r="F127">
            <v>41235.655555555553</v>
          </cell>
          <cell r="G127">
            <v>14722</v>
          </cell>
          <cell r="H127">
            <v>2.68</v>
          </cell>
          <cell r="I127">
            <v>1</v>
          </cell>
          <cell r="J127">
            <v>0.42</v>
          </cell>
          <cell r="K127">
            <v>1.26</v>
          </cell>
          <cell r="N127">
            <v>2.6799999999999997</v>
          </cell>
        </row>
        <row r="128">
          <cell r="C128" t="str">
            <v>Cathy Wever</v>
          </cell>
          <cell r="D128" t="str">
            <v>Multi</v>
          </cell>
          <cell r="E128" t="str">
            <v>NP</v>
          </cell>
          <cell r="F128">
            <v>41236.529861111114</v>
          </cell>
          <cell r="G128">
            <v>39315</v>
          </cell>
          <cell r="H128">
            <v>6.83</v>
          </cell>
          <cell r="I128">
            <v>1</v>
          </cell>
          <cell r="J128">
            <v>4.33</v>
          </cell>
          <cell r="K128">
            <v>0.75</v>
          </cell>
          <cell r="M128">
            <v>0.75</v>
          </cell>
          <cell r="N128">
            <v>6.83</v>
          </cell>
        </row>
        <row r="129">
          <cell r="C129" t="str">
            <v>Dundana Children's Centre</v>
          </cell>
          <cell r="D129" t="str">
            <v>Multi</v>
          </cell>
          <cell r="E129" t="str">
            <v>NP</v>
          </cell>
          <cell r="F129">
            <v>41236.552083333336</v>
          </cell>
          <cell r="G129">
            <v>34245</v>
          </cell>
          <cell r="H129">
            <v>4.97</v>
          </cell>
          <cell r="I129">
            <v>1</v>
          </cell>
          <cell r="J129">
            <v>1.87</v>
          </cell>
          <cell r="K129">
            <v>2.1</v>
          </cell>
          <cell r="N129">
            <v>4.9700000000000006</v>
          </cell>
        </row>
        <row r="130">
          <cell r="C130" t="str">
            <v>Dundas Central Children's Centre</v>
          </cell>
          <cell r="D130" t="str">
            <v>Multi</v>
          </cell>
          <cell r="E130" t="str">
            <v>NP</v>
          </cell>
          <cell r="F130">
            <v>41236.554166666669</v>
          </cell>
          <cell r="G130">
            <v>4231</v>
          </cell>
          <cell r="H130">
            <v>0.63</v>
          </cell>
          <cell r="K130">
            <v>0.63</v>
          </cell>
          <cell r="N130">
            <v>0.63</v>
          </cell>
        </row>
        <row r="131">
          <cell r="C131" t="str">
            <v>Elizabeth Bagshaw</v>
          </cell>
          <cell r="D131" t="str">
            <v>Multi</v>
          </cell>
          <cell r="E131" t="str">
            <v>NP</v>
          </cell>
          <cell r="F131">
            <v>41236.565972222219</v>
          </cell>
          <cell r="G131">
            <v>12391</v>
          </cell>
          <cell r="H131">
            <v>1.66</v>
          </cell>
          <cell r="J131">
            <v>1.66</v>
          </cell>
          <cell r="N131">
            <v>1.66</v>
          </cell>
        </row>
        <row r="132">
          <cell r="C132" t="str">
            <v>Gatestone Children's Centre</v>
          </cell>
          <cell r="D132" t="str">
            <v>Multi</v>
          </cell>
          <cell r="E132" t="str">
            <v>NP</v>
          </cell>
          <cell r="F132">
            <v>41236.566666666666</v>
          </cell>
          <cell r="G132">
            <v>41086</v>
          </cell>
          <cell r="H132">
            <v>6.39</v>
          </cell>
          <cell r="I132">
            <v>1</v>
          </cell>
          <cell r="J132">
            <v>3.33</v>
          </cell>
          <cell r="K132">
            <v>1.43</v>
          </cell>
          <cell r="M132">
            <v>0.63</v>
          </cell>
          <cell r="N132">
            <v>6.39</v>
          </cell>
        </row>
        <row r="133">
          <cell r="C133" t="str">
            <v>Glen Echo Children's Centre</v>
          </cell>
          <cell r="D133" t="str">
            <v>Multi</v>
          </cell>
          <cell r="E133" t="str">
            <v>NP</v>
          </cell>
          <cell r="F133">
            <v>41236.568749999999</v>
          </cell>
          <cell r="G133">
            <v>4231</v>
          </cell>
          <cell r="H133">
            <v>0.63</v>
          </cell>
          <cell r="K133">
            <v>0.63</v>
          </cell>
          <cell r="N133">
            <v>0.63</v>
          </cell>
        </row>
        <row r="134">
          <cell r="C134" t="str">
            <v>Gordon Price Children's Centre</v>
          </cell>
          <cell r="D134" t="str">
            <v>Multi</v>
          </cell>
          <cell r="E134" t="str">
            <v>NP</v>
          </cell>
          <cell r="F134">
            <v>41236.569444444445</v>
          </cell>
          <cell r="G134">
            <v>11612</v>
          </cell>
          <cell r="H134">
            <v>1.47</v>
          </cell>
          <cell r="J134">
            <v>0.63</v>
          </cell>
          <cell r="K134">
            <v>0.84</v>
          </cell>
          <cell r="N134">
            <v>1.47</v>
          </cell>
        </row>
        <row r="135">
          <cell r="C135" t="str">
            <v>Greensville Elementary School</v>
          </cell>
          <cell r="D135" t="str">
            <v>Multi</v>
          </cell>
          <cell r="E135" t="str">
            <v>NP</v>
          </cell>
          <cell r="F135">
            <v>41236.570138888892</v>
          </cell>
          <cell r="G135">
            <v>4770</v>
          </cell>
          <cell r="H135">
            <v>0.84</v>
          </cell>
          <cell r="K135">
            <v>0.84</v>
          </cell>
          <cell r="N135">
            <v>0.84</v>
          </cell>
        </row>
        <row r="136">
          <cell r="C136" t="str">
            <v>Helen Detwiler Children's Centre</v>
          </cell>
          <cell r="D136" t="str">
            <v>Multi</v>
          </cell>
          <cell r="E136" t="str">
            <v>NP</v>
          </cell>
          <cell r="F136">
            <v>41236.570833333331</v>
          </cell>
          <cell r="G136">
            <v>17652</v>
          </cell>
          <cell r="H136">
            <v>3.82</v>
          </cell>
          <cell r="I136">
            <v>1</v>
          </cell>
          <cell r="J136">
            <v>0.59</v>
          </cell>
          <cell r="K136">
            <v>2.13</v>
          </cell>
          <cell r="M136">
            <v>0.1</v>
          </cell>
          <cell r="N136">
            <v>3.82</v>
          </cell>
        </row>
        <row r="137">
          <cell r="C137" t="str">
            <v>Hillcrest Children's Centre</v>
          </cell>
          <cell r="D137" t="str">
            <v>Multi</v>
          </cell>
          <cell r="E137" t="str">
            <v>NP</v>
          </cell>
          <cell r="F137">
            <v>41236.571527777778</v>
          </cell>
          <cell r="G137">
            <v>47149</v>
          </cell>
          <cell r="H137">
            <v>6.83</v>
          </cell>
          <cell r="I137">
            <v>1</v>
          </cell>
          <cell r="J137">
            <v>4</v>
          </cell>
          <cell r="K137">
            <v>1.08</v>
          </cell>
          <cell r="M137">
            <v>0.75</v>
          </cell>
          <cell r="N137">
            <v>6.83</v>
          </cell>
        </row>
        <row r="138">
          <cell r="C138" t="str">
            <v>James MacDonald Children's Centre</v>
          </cell>
          <cell r="D138" t="str">
            <v>Multi</v>
          </cell>
          <cell r="E138" t="str">
            <v>NP</v>
          </cell>
          <cell r="F138">
            <v>41236.571527777778</v>
          </cell>
          <cell r="G138">
            <v>11304</v>
          </cell>
          <cell r="H138">
            <v>1.35</v>
          </cell>
          <cell r="J138">
            <v>0.83</v>
          </cell>
          <cell r="K138">
            <v>0.52</v>
          </cell>
          <cell r="N138">
            <v>1.35</v>
          </cell>
        </row>
        <row r="139">
          <cell r="C139" t="str">
            <v>Lawfield Children's Centre</v>
          </cell>
          <cell r="D139" t="str">
            <v>Multi</v>
          </cell>
          <cell r="E139" t="str">
            <v>NP</v>
          </cell>
          <cell r="F139">
            <v>41236.572222222225</v>
          </cell>
          <cell r="G139">
            <v>74328</v>
          </cell>
          <cell r="H139">
            <v>10.97</v>
          </cell>
          <cell r="I139">
            <v>1</v>
          </cell>
          <cell r="J139">
            <v>5.25</v>
          </cell>
          <cell r="K139">
            <v>3.72</v>
          </cell>
          <cell r="M139">
            <v>1</v>
          </cell>
          <cell r="N139">
            <v>10.97</v>
          </cell>
        </row>
        <row r="140">
          <cell r="C140" t="str">
            <v>Lincoln Alexander Children's Centre</v>
          </cell>
          <cell r="D140" t="str">
            <v>Multi</v>
          </cell>
          <cell r="E140" t="str">
            <v>NP</v>
          </cell>
          <cell r="F140">
            <v>41236.574999999997</v>
          </cell>
          <cell r="G140">
            <v>8461</v>
          </cell>
          <cell r="H140">
            <v>1.26</v>
          </cell>
          <cell r="K140">
            <v>1.26</v>
          </cell>
          <cell r="N140">
            <v>1.26</v>
          </cell>
        </row>
        <row r="141">
          <cell r="C141" t="str">
            <v>Memorial Children's Centre</v>
          </cell>
          <cell r="D141" t="str">
            <v>Multi</v>
          </cell>
          <cell r="E141" t="str">
            <v>NP</v>
          </cell>
          <cell r="F141">
            <v>41236.574999999997</v>
          </cell>
          <cell r="G141">
            <v>4231</v>
          </cell>
          <cell r="H141">
            <v>0.63</v>
          </cell>
          <cell r="K141">
            <v>0.63</v>
          </cell>
          <cell r="N141">
            <v>0.63</v>
          </cell>
        </row>
        <row r="142">
          <cell r="C142" t="str">
            <v>Michaelle Jean</v>
          </cell>
          <cell r="D142" t="str">
            <v>Multi</v>
          </cell>
          <cell r="E142" t="str">
            <v>NP</v>
          </cell>
          <cell r="F142">
            <v>41236.574999999997</v>
          </cell>
          <cell r="G142">
            <v>4231</v>
          </cell>
          <cell r="H142">
            <v>0.63</v>
          </cell>
          <cell r="K142">
            <v>0.63</v>
          </cell>
          <cell r="N142">
            <v>0.63</v>
          </cell>
        </row>
        <row r="143">
          <cell r="C143" t="str">
            <v>Mount Hope</v>
          </cell>
          <cell r="D143" t="str">
            <v>Multi</v>
          </cell>
          <cell r="E143" t="str">
            <v>NP</v>
          </cell>
          <cell r="F143">
            <v>41236.575694444444</v>
          </cell>
          <cell r="G143">
            <v>7747</v>
          </cell>
          <cell r="H143">
            <v>1.05</v>
          </cell>
          <cell r="J143">
            <v>0.63</v>
          </cell>
          <cell r="K143">
            <v>0.42</v>
          </cell>
          <cell r="N143">
            <v>1.05</v>
          </cell>
        </row>
        <row r="144">
          <cell r="C144" t="str">
            <v>Mountview Children's Centre</v>
          </cell>
          <cell r="D144" t="str">
            <v>Multi</v>
          </cell>
          <cell r="E144" t="str">
            <v>NP</v>
          </cell>
          <cell r="F144">
            <v>41236.575694444444</v>
          </cell>
          <cell r="G144">
            <v>7921</v>
          </cell>
          <cell r="H144">
            <v>1.05</v>
          </cell>
          <cell r="J144">
            <v>0.63</v>
          </cell>
          <cell r="K144">
            <v>0.42</v>
          </cell>
          <cell r="N144">
            <v>1.05</v>
          </cell>
        </row>
        <row r="145">
          <cell r="C145" t="str">
            <v>Prince of Wales</v>
          </cell>
          <cell r="D145" t="str">
            <v>Multi</v>
          </cell>
          <cell r="E145" t="str">
            <v>NP</v>
          </cell>
          <cell r="F145">
            <v>41236.576388888891</v>
          </cell>
          <cell r="G145">
            <v>4521</v>
          </cell>
          <cell r="H145">
            <v>0.63</v>
          </cell>
          <cell r="J145">
            <v>0.63</v>
          </cell>
          <cell r="N145">
            <v>0.63</v>
          </cell>
        </row>
        <row r="146">
          <cell r="C146" t="str">
            <v>Queensdale Children's Centre</v>
          </cell>
          <cell r="D146" t="str">
            <v>Multi</v>
          </cell>
          <cell r="E146" t="str">
            <v>NP</v>
          </cell>
          <cell r="F146">
            <v>41236.576388888891</v>
          </cell>
          <cell r="G146">
            <v>4231</v>
          </cell>
          <cell r="H146">
            <v>0.63</v>
          </cell>
          <cell r="K146">
            <v>0.63</v>
          </cell>
          <cell r="N146">
            <v>0.63</v>
          </cell>
        </row>
        <row r="147">
          <cell r="C147" t="str">
            <v>Ray Lewis Children's Centre</v>
          </cell>
          <cell r="D147" t="str">
            <v>Multi</v>
          </cell>
          <cell r="E147" t="str">
            <v>NP</v>
          </cell>
          <cell r="F147">
            <v>41236.57708333333</v>
          </cell>
          <cell r="G147">
            <v>59154</v>
          </cell>
          <cell r="H147">
            <v>9.1300000000000008</v>
          </cell>
          <cell r="I147">
            <v>1</v>
          </cell>
          <cell r="J147">
            <v>5.34</v>
          </cell>
          <cell r="K147">
            <v>2.04</v>
          </cell>
          <cell r="M147">
            <v>0.75</v>
          </cell>
          <cell r="N147">
            <v>9.129999999999999</v>
          </cell>
        </row>
        <row r="148">
          <cell r="C148" t="str">
            <v>Sir Wilfrid Laurier Children's Centre</v>
          </cell>
          <cell r="D148" t="str">
            <v>Multi</v>
          </cell>
          <cell r="E148" t="str">
            <v>NP</v>
          </cell>
          <cell r="F148">
            <v>41236.57708333333</v>
          </cell>
          <cell r="G148">
            <v>50416</v>
          </cell>
          <cell r="H148">
            <v>7.83</v>
          </cell>
          <cell r="I148">
            <v>1</v>
          </cell>
          <cell r="J148">
            <v>4.5</v>
          </cell>
          <cell r="K148">
            <v>1.58</v>
          </cell>
          <cell r="M148">
            <v>0.75</v>
          </cell>
          <cell r="N148">
            <v>7.83</v>
          </cell>
        </row>
        <row r="149">
          <cell r="C149" t="str">
            <v>Templemead Children's Centre</v>
          </cell>
          <cell r="D149" t="str">
            <v>Multi</v>
          </cell>
          <cell r="E149" t="str">
            <v>NP</v>
          </cell>
          <cell r="F149">
            <v>41236.577777777777</v>
          </cell>
          <cell r="G149">
            <v>79837</v>
          </cell>
          <cell r="H149">
            <v>11.42</v>
          </cell>
          <cell r="I149">
            <v>1</v>
          </cell>
          <cell r="J149">
            <v>7.84</v>
          </cell>
          <cell r="K149">
            <v>1.83</v>
          </cell>
          <cell r="M149">
            <v>0.75</v>
          </cell>
          <cell r="N149">
            <v>11.42</v>
          </cell>
        </row>
        <row r="150">
          <cell r="C150" t="str">
            <v>Umbrella Admin - Wage Subsidy</v>
          </cell>
          <cell r="D150" t="str">
            <v>Multi</v>
          </cell>
          <cell r="E150" t="str">
            <v>NP</v>
          </cell>
          <cell r="F150">
            <v>41236.594444444447</v>
          </cell>
          <cell r="G150">
            <v>10280</v>
          </cell>
          <cell r="H150">
            <v>4</v>
          </cell>
          <cell r="M150">
            <v>4</v>
          </cell>
          <cell r="N150">
            <v>4</v>
          </cell>
        </row>
        <row r="151">
          <cell r="C151" t="str">
            <v>Winona Elementary School</v>
          </cell>
          <cell r="D151" t="str">
            <v>Multi</v>
          </cell>
          <cell r="E151" t="str">
            <v>NP</v>
          </cell>
          <cell r="F151">
            <v>41236.577777777777</v>
          </cell>
          <cell r="G151">
            <v>32095</v>
          </cell>
          <cell r="H151">
            <v>4.3600000000000003</v>
          </cell>
          <cell r="I151">
            <v>1</v>
          </cell>
          <cell r="J151">
            <v>1.89</v>
          </cell>
          <cell r="K151">
            <v>1.47</v>
          </cell>
          <cell r="N151">
            <v>4.3599999999999994</v>
          </cell>
        </row>
        <row r="152">
          <cell r="C152" t="str">
            <v>Village Children's Centre of Waterdown</v>
          </cell>
          <cell r="D152" t="str">
            <v>0000006067</v>
          </cell>
          <cell r="E152" t="str">
            <v>NP</v>
          </cell>
          <cell r="F152" t="str">
            <v>via OCCMS</v>
          </cell>
          <cell r="G152">
            <v>80496</v>
          </cell>
          <cell r="H152">
            <v>13.26</v>
          </cell>
          <cell r="I152">
            <v>2</v>
          </cell>
          <cell r="J152">
            <v>9.26</v>
          </cell>
          <cell r="M152">
            <v>2</v>
          </cell>
          <cell r="N152">
            <v>13.26</v>
          </cell>
        </row>
        <row r="153">
          <cell r="C153" t="str">
            <v>Village Treehouse Childcare Inc.</v>
          </cell>
          <cell r="D153" t="str">
            <v>0000005514</v>
          </cell>
          <cell r="E153" t="str">
            <v>Comm</v>
          </cell>
          <cell r="F153" t="str">
            <v>via OCCMS</v>
          </cell>
          <cell r="G153">
            <v>88375</v>
          </cell>
          <cell r="H153">
            <v>10</v>
          </cell>
          <cell r="I153">
            <v>1</v>
          </cell>
          <cell r="J153">
            <v>8</v>
          </cell>
          <cell r="M153">
            <v>1</v>
          </cell>
          <cell r="N153">
            <v>10</v>
          </cell>
        </row>
        <row r="154">
          <cell r="C154" t="str">
            <v>Waterdown District Children's Centre</v>
          </cell>
          <cell r="D154" t="str">
            <v>Multi</v>
          </cell>
          <cell r="E154" t="str">
            <v>NP</v>
          </cell>
          <cell r="F154">
            <v>41241.518055555556</v>
          </cell>
          <cell r="G154">
            <v>62951</v>
          </cell>
          <cell r="H154">
            <v>11.5</v>
          </cell>
          <cell r="I154">
            <v>1</v>
          </cell>
          <cell r="J154">
            <v>8.83</v>
          </cell>
          <cell r="K154">
            <v>0.84</v>
          </cell>
          <cell r="M154">
            <v>0.83</v>
          </cell>
          <cell r="N154">
            <v>11.5</v>
          </cell>
        </row>
        <row r="155">
          <cell r="C155" t="str">
            <v>Waterdown District School Age - Guy Brown</v>
          </cell>
          <cell r="D155" t="str">
            <v>Multi</v>
          </cell>
          <cell r="E155" t="str">
            <v>NP</v>
          </cell>
          <cell r="F155">
            <v>41241.520138888889</v>
          </cell>
          <cell r="G155">
            <v>35150</v>
          </cell>
          <cell r="H155">
            <v>7.08</v>
          </cell>
          <cell r="I155">
            <v>1</v>
          </cell>
          <cell r="K155">
            <v>6.08</v>
          </cell>
          <cell r="N155">
            <v>7.08</v>
          </cell>
        </row>
        <row r="156">
          <cell r="C156" t="str">
            <v>Waterdown District School Age Program-Mary Hopkins</v>
          </cell>
          <cell r="D156" t="str">
            <v>Multi</v>
          </cell>
          <cell r="E156" t="str">
            <v>NP</v>
          </cell>
          <cell r="F156">
            <v>41242.444444444445</v>
          </cell>
          <cell r="G156">
            <v>6783</v>
          </cell>
          <cell r="H156">
            <v>1.36</v>
          </cell>
          <cell r="K156">
            <v>1.36</v>
          </cell>
          <cell r="N156">
            <v>1.36</v>
          </cell>
        </row>
        <row r="157">
          <cell r="C157" t="str">
            <v>Wesley Child Care Centre</v>
          </cell>
          <cell r="D157" t="str">
            <v>Multi</v>
          </cell>
          <cell r="E157" t="str">
            <v>NP</v>
          </cell>
          <cell r="F157">
            <v>41234.488194444442</v>
          </cell>
          <cell r="G157">
            <v>25666</v>
          </cell>
          <cell r="H157">
            <v>3.63</v>
          </cell>
          <cell r="I157">
            <v>1</v>
          </cell>
          <cell r="J157">
            <v>2.5</v>
          </cell>
          <cell r="M157">
            <v>0.13</v>
          </cell>
          <cell r="N157">
            <v>3.63</v>
          </cell>
        </row>
        <row r="158">
          <cell r="C158" t="str">
            <v>Wesley School Age Program</v>
          </cell>
          <cell r="D158" t="str">
            <v>Multi</v>
          </cell>
          <cell r="E158" t="str">
            <v>NP</v>
          </cell>
          <cell r="F158">
            <v>41234.489583333336</v>
          </cell>
          <cell r="G158">
            <v>10670</v>
          </cell>
          <cell r="H158">
            <v>1.84</v>
          </cell>
          <cell r="I158">
            <v>0.75</v>
          </cell>
          <cell r="K158">
            <v>0.96</v>
          </cell>
          <cell r="M158">
            <v>0.13</v>
          </cell>
          <cell r="N158">
            <v>1.8399999999999999</v>
          </cell>
        </row>
        <row r="159">
          <cell r="C159" t="str">
            <v>Westdale Children's School</v>
          </cell>
          <cell r="D159" t="str">
            <v>0000033910</v>
          </cell>
          <cell r="E159" t="str">
            <v>NP</v>
          </cell>
          <cell r="F159" t="str">
            <v>Upload</v>
          </cell>
          <cell r="G159">
            <v>5395</v>
          </cell>
          <cell r="H159">
            <v>0.97</v>
          </cell>
          <cell r="I159">
            <v>0.42</v>
          </cell>
          <cell r="J159">
            <v>0.42</v>
          </cell>
          <cell r="M159">
            <v>0.13</v>
          </cell>
          <cell r="N159">
            <v>0.97</v>
          </cell>
        </row>
        <row r="160">
          <cell r="C160" t="str">
            <v>Westdale Co-op Preschool</v>
          </cell>
          <cell r="D160" t="str">
            <v>0000005772</v>
          </cell>
          <cell r="E160" t="str">
            <v>NP</v>
          </cell>
          <cell r="F160" t="str">
            <v>Upload</v>
          </cell>
          <cell r="G160">
            <v>3441</v>
          </cell>
          <cell r="H160">
            <v>0.21</v>
          </cell>
          <cell r="J160">
            <v>0.21</v>
          </cell>
          <cell r="N160">
            <v>0.21</v>
          </cell>
        </row>
        <row r="161">
          <cell r="C161" t="str">
            <v>Westmount Children's Centre</v>
          </cell>
          <cell r="D161" t="str">
            <v>0000005780</v>
          </cell>
          <cell r="E161" t="str">
            <v>Comm</v>
          </cell>
          <cell r="F161" t="str">
            <v>via OCCMS</v>
          </cell>
          <cell r="G161">
            <v>68126</v>
          </cell>
          <cell r="H161">
            <v>10.25</v>
          </cell>
          <cell r="I161">
            <v>1</v>
          </cell>
          <cell r="J161">
            <v>7</v>
          </cell>
          <cell r="M161">
            <v>2.25</v>
          </cell>
          <cell r="N161">
            <v>10.25</v>
          </cell>
        </row>
        <row r="162">
          <cell r="C162" t="str">
            <v>Winona Children's Centre</v>
          </cell>
          <cell r="D162" t="str">
            <v>0000005816</v>
          </cell>
          <cell r="E162" t="str">
            <v>Comm</v>
          </cell>
          <cell r="F162" t="str">
            <v>via OCCMS</v>
          </cell>
          <cell r="G162">
            <v>97372</v>
          </cell>
          <cell r="H162">
            <v>11.13</v>
          </cell>
          <cell r="I162">
            <v>1</v>
          </cell>
          <cell r="J162">
            <v>9</v>
          </cell>
          <cell r="M162">
            <v>1.1299999999999999</v>
          </cell>
          <cell r="N162">
            <v>11.129999999999999</v>
          </cell>
        </row>
        <row r="163">
          <cell r="C163" t="str">
            <v>Flamborough Family  YMCA Child Care Centre</v>
          </cell>
          <cell r="D163" t="str">
            <v>Multi</v>
          </cell>
          <cell r="E163" t="str">
            <v>NP</v>
          </cell>
          <cell r="F163">
            <v>41242.609722222223</v>
          </cell>
          <cell r="G163">
            <v>37273</v>
          </cell>
          <cell r="H163">
            <v>4.7</v>
          </cell>
          <cell r="I163">
            <v>1</v>
          </cell>
          <cell r="J163">
            <v>3.25</v>
          </cell>
          <cell r="K163">
            <v>0.45</v>
          </cell>
          <cell r="N163">
            <v>4.7</v>
          </cell>
        </row>
        <row r="164">
          <cell r="C164" t="str">
            <v>Hamilton Downtown YMCA Child Care Centre</v>
          </cell>
          <cell r="D164" t="str">
            <v>Multi</v>
          </cell>
          <cell r="E164" t="str">
            <v>NP</v>
          </cell>
          <cell r="F164">
            <v>41242.51666666667</v>
          </cell>
          <cell r="G164">
            <v>53646</v>
          </cell>
          <cell r="H164">
            <v>5.69</v>
          </cell>
          <cell r="I164">
            <v>1</v>
          </cell>
          <cell r="J164">
            <v>2.5</v>
          </cell>
          <cell r="K164">
            <v>2.19</v>
          </cell>
          <cell r="N164">
            <v>5.6899999999999995</v>
          </cell>
        </row>
        <row r="165">
          <cell r="C165" t="str">
            <v>Les Chater YMCA Child Care Centre</v>
          </cell>
          <cell r="D165" t="str">
            <v>Multi</v>
          </cell>
          <cell r="E165" t="str">
            <v>NP</v>
          </cell>
          <cell r="F165">
            <v>41242.61041666667</v>
          </cell>
          <cell r="G165">
            <v>48016</v>
          </cell>
          <cell r="H165">
            <v>6.97</v>
          </cell>
          <cell r="I165">
            <v>1</v>
          </cell>
          <cell r="J165">
            <v>5.5</v>
          </cell>
          <cell r="K165">
            <v>0.47</v>
          </cell>
          <cell r="N165">
            <v>6.97</v>
          </cell>
        </row>
        <row r="166">
          <cell r="C166" t="str">
            <v>Mountain YMCA Child Care Centre</v>
          </cell>
          <cell r="D166" t="str">
            <v>Multi</v>
          </cell>
          <cell r="E166" t="str">
            <v>NP</v>
          </cell>
          <cell r="F166">
            <v>41241.677777777775</v>
          </cell>
          <cell r="G166">
            <v>63402</v>
          </cell>
          <cell r="H166">
            <v>9</v>
          </cell>
          <cell r="I166">
            <v>1</v>
          </cell>
          <cell r="J166">
            <v>8</v>
          </cell>
          <cell r="N166">
            <v>9</v>
          </cell>
        </row>
        <row r="167">
          <cell r="C167" t="str">
            <v>Sir William Osler Ymca Child Care Centre</v>
          </cell>
          <cell r="D167" t="str">
            <v>Multi</v>
          </cell>
          <cell r="E167" t="str">
            <v>NP</v>
          </cell>
          <cell r="F167">
            <v>41242.611805555556</v>
          </cell>
          <cell r="G167">
            <v>53967</v>
          </cell>
          <cell r="H167">
            <v>8.15</v>
          </cell>
          <cell r="I167">
            <v>1</v>
          </cell>
          <cell r="J167">
            <v>4</v>
          </cell>
          <cell r="K167">
            <v>3.15</v>
          </cell>
          <cell r="N167">
            <v>8.15</v>
          </cell>
        </row>
        <row r="168">
          <cell r="C168" t="str">
            <v>Stoney Creek YMCA Day Care Centre</v>
          </cell>
          <cell r="D168" t="str">
            <v>Multi</v>
          </cell>
          <cell r="E168" t="str">
            <v>NP</v>
          </cell>
          <cell r="F168">
            <v>41241.681944444441</v>
          </cell>
          <cell r="G168">
            <v>81534</v>
          </cell>
          <cell r="H168">
            <v>11.76</v>
          </cell>
          <cell r="I168">
            <v>1</v>
          </cell>
          <cell r="J168">
            <v>10.5</v>
          </cell>
          <cell r="K168">
            <v>0.26</v>
          </cell>
          <cell r="N168">
            <v>11.76</v>
          </cell>
        </row>
        <row r="169">
          <cell r="C169" t="str">
            <v>Wellington YMCA Child Care Centre</v>
          </cell>
          <cell r="D169" t="str">
            <v>Multi</v>
          </cell>
          <cell r="E169" t="str">
            <v>NP</v>
          </cell>
          <cell r="F169">
            <v>41242.424305555556</v>
          </cell>
          <cell r="G169">
            <v>26363</v>
          </cell>
          <cell r="H169">
            <v>3.5</v>
          </cell>
          <cell r="I169">
            <v>1</v>
          </cell>
          <cell r="J169">
            <v>2.5</v>
          </cell>
          <cell r="N169">
            <v>3.5</v>
          </cell>
        </row>
        <row r="170">
          <cell r="C170" t="str">
            <v>YMCA Kindercare &amp; SACC - A.M. Cunningham</v>
          </cell>
          <cell r="D170" t="str">
            <v>Multi</v>
          </cell>
          <cell r="E170" t="str">
            <v>NP</v>
          </cell>
          <cell r="F170">
            <v>41242.425694444442</v>
          </cell>
          <cell r="G170">
            <v>19391</v>
          </cell>
          <cell r="H170">
            <v>3.36</v>
          </cell>
          <cell r="J170">
            <v>1.26</v>
          </cell>
          <cell r="K170">
            <v>2.1</v>
          </cell>
          <cell r="N170">
            <v>3.3600000000000003</v>
          </cell>
        </row>
        <row r="171">
          <cell r="C171" t="str">
            <v>YMCA Kindercare &amp; SACC - Billy Green School</v>
          </cell>
          <cell r="D171" t="str">
            <v>Multi</v>
          </cell>
          <cell r="E171" t="str">
            <v>NP</v>
          </cell>
          <cell r="F171">
            <v>41242.612500000003</v>
          </cell>
          <cell r="G171">
            <v>5793</v>
          </cell>
          <cell r="H171">
            <v>1.05</v>
          </cell>
          <cell r="K171">
            <v>1.05</v>
          </cell>
          <cell r="N171">
            <v>1.05</v>
          </cell>
        </row>
        <row r="172">
          <cell r="C172" t="str">
            <v>YMCA Kindercare &amp; SACC - Janet Lee School</v>
          </cell>
          <cell r="D172" t="str">
            <v>Multi</v>
          </cell>
          <cell r="E172" t="str">
            <v>NP</v>
          </cell>
          <cell r="F172">
            <v>41242.453472222223</v>
          </cell>
          <cell r="G172">
            <v>18339</v>
          </cell>
          <cell r="H172">
            <v>2.52</v>
          </cell>
          <cell r="J172">
            <v>0.84</v>
          </cell>
          <cell r="K172">
            <v>1.68</v>
          </cell>
          <cell r="N172">
            <v>2.52</v>
          </cell>
        </row>
        <row r="173">
          <cell r="C173" t="str">
            <v>YMCA Kindercare &amp; SACC - Prince Philip School</v>
          </cell>
          <cell r="D173" t="str">
            <v>Multi</v>
          </cell>
          <cell r="E173" t="str">
            <v>NP</v>
          </cell>
          <cell r="F173">
            <v>41242.45416666667</v>
          </cell>
          <cell r="G173">
            <v>7499</v>
          </cell>
          <cell r="H173">
            <v>1.05</v>
          </cell>
          <cell r="K173">
            <v>1.05</v>
          </cell>
          <cell r="N173">
            <v>1.05</v>
          </cell>
        </row>
        <row r="174">
          <cell r="C174" t="str">
            <v>YMCA Kindercare &amp; SACC - Richard Beasley</v>
          </cell>
          <cell r="D174" t="str">
            <v>Multi</v>
          </cell>
          <cell r="E174" t="str">
            <v>NP</v>
          </cell>
          <cell r="F174">
            <v>41242.454861111109</v>
          </cell>
          <cell r="G174">
            <v>5793</v>
          </cell>
          <cell r="H174">
            <v>1.05</v>
          </cell>
          <cell r="K174">
            <v>1.05</v>
          </cell>
          <cell r="N174">
            <v>1.05</v>
          </cell>
        </row>
        <row r="175">
          <cell r="C175" t="str">
            <v>YMCA Kindercare &amp; School Age- Holbrook</v>
          </cell>
          <cell r="D175" t="str">
            <v>Multi</v>
          </cell>
          <cell r="E175" t="str">
            <v>NP</v>
          </cell>
          <cell r="F175">
            <v>41242.456250000003</v>
          </cell>
          <cell r="G175">
            <v>14451</v>
          </cell>
          <cell r="H175">
            <v>2.31</v>
          </cell>
          <cell r="J175">
            <v>1.26</v>
          </cell>
          <cell r="K175">
            <v>1.05</v>
          </cell>
          <cell r="N175">
            <v>2.31</v>
          </cell>
        </row>
        <row r="176">
          <cell r="C176" t="str">
            <v>YMCA Kindercare &amp;SACC - Norwood Park School</v>
          </cell>
          <cell r="D176" t="str">
            <v>Multi</v>
          </cell>
          <cell r="E176" t="str">
            <v>NP</v>
          </cell>
          <cell r="F176">
            <v>41242.602777777778</v>
          </cell>
          <cell r="G176">
            <v>42450</v>
          </cell>
          <cell r="H176">
            <v>6.72</v>
          </cell>
          <cell r="J176">
            <v>2.52</v>
          </cell>
          <cell r="K176">
            <v>4.2</v>
          </cell>
          <cell r="N176">
            <v>6.7200000000000006</v>
          </cell>
        </row>
        <row r="177">
          <cell r="C177" t="str">
            <v>YMCA Queens Garden</v>
          </cell>
          <cell r="D177" t="str">
            <v>Multi</v>
          </cell>
          <cell r="E177" t="str">
            <v>NP</v>
          </cell>
          <cell r="F177">
            <v>41242.457638888889</v>
          </cell>
          <cell r="G177">
            <v>26929</v>
          </cell>
          <cell r="H177">
            <v>3.75</v>
          </cell>
          <cell r="I177">
            <v>1</v>
          </cell>
          <cell r="J177">
            <v>2.75</v>
          </cell>
          <cell r="N177">
            <v>3.75</v>
          </cell>
        </row>
        <row r="178">
          <cell r="C178" t="str">
            <v>YMCA SACC Southgate (Extended camp)</v>
          </cell>
          <cell r="D178" t="str">
            <v>Multi</v>
          </cell>
          <cell r="E178" t="str">
            <v>NP</v>
          </cell>
          <cell r="F178">
            <v>41242.48333333333</v>
          </cell>
          <cell r="G178">
            <v>4143</v>
          </cell>
          <cell r="H178">
            <v>1.1499999999999999</v>
          </cell>
          <cell r="K178">
            <v>1.1499999999999999</v>
          </cell>
          <cell r="N178">
            <v>1.1499999999999999</v>
          </cell>
        </row>
        <row r="179">
          <cell r="C179" t="str">
            <v>YMCA School Age Child Care - Allan A. Greenleaf</v>
          </cell>
          <cell r="D179" t="str">
            <v>Multi</v>
          </cell>
          <cell r="E179" t="str">
            <v>NP</v>
          </cell>
          <cell r="F179">
            <v>41242.459027777775</v>
          </cell>
          <cell r="G179">
            <v>17878</v>
          </cell>
          <cell r="H179">
            <v>3.37</v>
          </cell>
          <cell r="J179">
            <v>1.26</v>
          </cell>
          <cell r="K179">
            <v>2.11</v>
          </cell>
          <cell r="N179">
            <v>3.37</v>
          </cell>
        </row>
        <row r="180">
          <cell r="C180" t="str">
            <v>YMCA School Age Child Care - C.H. Bray School</v>
          </cell>
          <cell r="D180" t="str">
            <v>Multi</v>
          </cell>
          <cell r="E180" t="str">
            <v>NP</v>
          </cell>
          <cell r="F180">
            <v>41242.613194444442</v>
          </cell>
          <cell r="G180">
            <v>14998</v>
          </cell>
          <cell r="H180">
            <v>2.1</v>
          </cell>
          <cell r="J180">
            <v>1.05</v>
          </cell>
          <cell r="K180">
            <v>1.05</v>
          </cell>
          <cell r="N180">
            <v>2.1</v>
          </cell>
        </row>
        <row r="181">
          <cell r="C181" t="str">
            <v>YMCA School Age Child Care - Earl Kitchener School</v>
          </cell>
          <cell r="D181" t="str">
            <v>Multi</v>
          </cell>
          <cell r="E181" t="str">
            <v>NP</v>
          </cell>
          <cell r="F181">
            <v>41242.459722222222</v>
          </cell>
          <cell r="G181">
            <v>19938</v>
          </cell>
          <cell r="H181">
            <v>3.15</v>
          </cell>
          <cell r="K181">
            <v>3.15</v>
          </cell>
          <cell r="N181">
            <v>3.15</v>
          </cell>
        </row>
        <row r="182">
          <cell r="C182" t="str">
            <v>YMCA School Age Child Care - Fessenden School</v>
          </cell>
          <cell r="D182" t="str">
            <v>Multi</v>
          </cell>
          <cell r="E182" t="str">
            <v>NP</v>
          </cell>
          <cell r="F182">
            <v>41242.460416666669</v>
          </cell>
          <cell r="G182">
            <v>20037</v>
          </cell>
          <cell r="H182">
            <v>3.57</v>
          </cell>
          <cell r="K182">
            <v>3.57</v>
          </cell>
          <cell r="N182">
            <v>3.57</v>
          </cell>
        </row>
        <row r="183">
          <cell r="C183" t="str">
            <v>YMCA School Age Child Care - George R. Allan</v>
          </cell>
          <cell r="D183" t="str">
            <v>Multi</v>
          </cell>
          <cell r="E183" t="str">
            <v>NP</v>
          </cell>
          <cell r="F183">
            <v>41242.543749999997</v>
          </cell>
          <cell r="G183">
            <v>13221</v>
          </cell>
          <cell r="H183">
            <v>2.52</v>
          </cell>
          <cell r="K183">
            <v>2.52</v>
          </cell>
          <cell r="N183">
            <v>2.52</v>
          </cell>
        </row>
        <row r="184">
          <cell r="C184" t="str">
            <v>YMCA School Age Child Care - Highview</v>
          </cell>
          <cell r="D184" t="str">
            <v>Multi</v>
          </cell>
          <cell r="E184" t="str">
            <v>NP</v>
          </cell>
          <cell r="F184">
            <v>41242.647916666669</v>
          </cell>
          <cell r="G184">
            <v>12567</v>
          </cell>
          <cell r="H184">
            <v>1.78</v>
          </cell>
          <cell r="J184">
            <v>0.94</v>
          </cell>
          <cell r="K184">
            <v>0.84</v>
          </cell>
          <cell r="N184">
            <v>1.7799999999999998</v>
          </cell>
        </row>
        <row r="185">
          <cell r="C185" t="str">
            <v>YMCA School Age Child Care - Pauline Johnson</v>
          </cell>
          <cell r="D185" t="str">
            <v>Multi</v>
          </cell>
          <cell r="E185" t="str">
            <v>NP</v>
          </cell>
          <cell r="F185">
            <v>41242.629166666666</v>
          </cell>
          <cell r="G185">
            <v>14046</v>
          </cell>
          <cell r="H185">
            <v>1.68</v>
          </cell>
          <cell r="J185">
            <v>0.84</v>
          </cell>
          <cell r="K185">
            <v>0.84</v>
          </cell>
          <cell r="N185">
            <v>1.68</v>
          </cell>
        </row>
        <row r="186">
          <cell r="C186" t="str">
            <v>YMCA School Age Child Care - Ridgemount</v>
          </cell>
          <cell r="D186" t="str">
            <v>Multi</v>
          </cell>
          <cell r="E186" t="str">
            <v>NP</v>
          </cell>
          <cell r="F186">
            <v>41242.461111111108</v>
          </cell>
          <cell r="G186">
            <v>7499</v>
          </cell>
          <cell r="H186">
            <v>1.05</v>
          </cell>
          <cell r="K186">
            <v>1.05</v>
          </cell>
          <cell r="N186">
            <v>1.05</v>
          </cell>
        </row>
        <row r="187">
          <cell r="C187" t="str">
            <v>YMCA School Age Child Care - Rousseau School</v>
          </cell>
          <cell r="D187" t="str">
            <v>Multi</v>
          </cell>
          <cell r="E187" t="str">
            <v>NP</v>
          </cell>
          <cell r="F187">
            <v>41242.461805555555</v>
          </cell>
          <cell r="G187">
            <v>15951</v>
          </cell>
          <cell r="H187">
            <v>2.52</v>
          </cell>
          <cell r="J187">
            <v>1.26</v>
          </cell>
          <cell r="K187">
            <v>1.26</v>
          </cell>
          <cell r="N187">
            <v>2.52</v>
          </cell>
        </row>
        <row r="188">
          <cell r="C188" t="str">
            <v>YMCA School Age Child Care - W.H. Ballard</v>
          </cell>
          <cell r="D188" t="str">
            <v>Multi</v>
          </cell>
          <cell r="E188" t="str">
            <v>NP</v>
          </cell>
          <cell r="F188">
            <v>41242.462500000001</v>
          </cell>
          <cell r="G188">
            <v>6134</v>
          </cell>
          <cell r="H188">
            <v>1.05</v>
          </cell>
          <cell r="K188">
            <v>1.05</v>
          </cell>
          <cell r="N188">
            <v>1.05</v>
          </cell>
        </row>
        <row r="189">
          <cell r="C189" t="str">
            <v>YMCA School Age Child Care - Westwood</v>
          </cell>
          <cell r="D189" t="str">
            <v>Multi</v>
          </cell>
          <cell r="E189" t="str">
            <v>NP</v>
          </cell>
          <cell r="F189">
            <v>41242.463194444441</v>
          </cell>
          <cell r="G189">
            <v>15475</v>
          </cell>
          <cell r="H189">
            <v>2.31</v>
          </cell>
          <cell r="J189">
            <v>1.05</v>
          </cell>
          <cell r="K189">
            <v>1.26</v>
          </cell>
          <cell r="N189">
            <v>2.31</v>
          </cell>
        </row>
        <row r="190">
          <cell r="C190" t="str">
            <v>YMCA School Age Child Care - Yorkview School</v>
          </cell>
          <cell r="D190" t="str">
            <v>Multi</v>
          </cell>
          <cell r="E190" t="str">
            <v>NP</v>
          </cell>
          <cell r="F190">
            <v>41242.650694444441</v>
          </cell>
          <cell r="G190">
            <v>11586</v>
          </cell>
          <cell r="H190">
            <v>2.1</v>
          </cell>
          <cell r="J190">
            <v>1.05</v>
          </cell>
          <cell r="K190">
            <v>1.05</v>
          </cell>
          <cell r="N190">
            <v>2.1</v>
          </cell>
        </row>
        <row r="191">
          <cell r="C191" t="str">
            <v>YMCA School Age Child Care- Chedoke</v>
          </cell>
          <cell r="D191" t="str">
            <v>Multi</v>
          </cell>
          <cell r="E191" t="str">
            <v>NP</v>
          </cell>
          <cell r="F191">
            <v>41242.651388888888</v>
          </cell>
          <cell r="G191">
            <v>14045</v>
          </cell>
          <cell r="H191">
            <v>1.68</v>
          </cell>
          <cell r="J191">
            <v>0.84</v>
          </cell>
          <cell r="K191">
            <v>0.84</v>
          </cell>
          <cell r="N191">
            <v>1.68</v>
          </cell>
        </row>
        <row r="192">
          <cell r="C192" t="str">
            <v>Hamilton Downtown YWCA Child Care Centre</v>
          </cell>
          <cell r="D192" t="str">
            <v>Multi</v>
          </cell>
          <cell r="E192" t="str">
            <v>NP</v>
          </cell>
          <cell r="F192">
            <v>41234.494444444441</v>
          </cell>
          <cell r="G192">
            <v>70876</v>
          </cell>
          <cell r="H192">
            <v>14.05</v>
          </cell>
          <cell r="I192">
            <v>1</v>
          </cell>
          <cell r="J192">
            <v>10.029999999999999</v>
          </cell>
          <cell r="K192">
            <v>0.25</v>
          </cell>
          <cell r="M192">
            <v>2.77</v>
          </cell>
          <cell r="N192">
            <v>14.049999999999999</v>
          </cell>
        </row>
        <row r="193">
          <cell r="C193" t="str">
            <v>Ottawa Street Kinderclass</v>
          </cell>
          <cell r="D193" t="str">
            <v>Multi</v>
          </cell>
          <cell r="E193" t="str">
            <v>NP</v>
          </cell>
          <cell r="F193">
            <v>41239.416666666664</v>
          </cell>
          <cell r="G193">
            <v>11153</v>
          </cell>
          <cell r="H193">
            <v>1.6</v>
          </cell>
          <cell r="I193">
            <v>0.96</v>
          </cell>
          <cell r="K193">
            <v>0.64</v>
          </cell>
          <cell r="N193">
            <v>1.6</v>
          </cell>
        </row>
        <row r="194">
          <cell r="C194" t="str">
            <v>YWCA AM/PM Child Care</v>
          </cell>
          <cell r="D194" t="str">
            <v>Multi</v>
          </cell>
          <cell r="E194" t="str">
            <v>NP</v>
          </cell>
          <cell r="F194">
            <v>41234.502083333333</v>
          </cell>
          <cell r="G194">
            <v>9158</v>
          </cell>
          <cell r="H194">
            <v>1.49</v>
          </cell>
          <cell r="I194">
            <v>0.42</v>
          </cell>
          <cell r="K194">
            <v>1.07</v>
          </cell>
          <cell r="N194">
            <v>1.49</v>
          </cell>
        </row>
        <row r="195">
          <cell r="C195" t="str">
            <v>YWCA Hamilton West Mountain Child Care Centre</v>
          </cell>
          <cell r="D195" t="str">
            <v>Multi</v>
          </cell>
          <cell r="E195" t="str">
            <v>NP</v>
          </cell>
          <cell r="F195">
            <v>41234.5</v>
          </cell>
          <cell r="G195">
            <v>65713</v>
          </cell>
          <cell r="H195">
            <v>11.85</v>
          </cell>
          <cell r="I195">
            <v>1</v>
          </cell>
          <cell r="J195">
            <v>8</v>
          </cell>
          <cell r="K195">
            <v>0.33</v>
          </cell>
          <cell r="M195">
            <v>2.52</v>
          </cell>
          <cell r="N195">
            <v>11.85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Budget"/>
      <sheetName val="Impact"/>
      <sheetName val="Compare"/>
      <sheetName val="Losses"/>
      <sheetName val="Loss 2"/>
      <sheetName val="bps"/>
      <sheetName val="COOP"/>
      <sheetName val="2015"/>
      <sheetName val="HO com"/>
      <sheetName val="HO GOG"/>
      <sheetName val="site"/>
      <sheetName val="raw"/>
      <sheetName val="total 2015"/>
      <sheetName val="St mat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HO Vendor</v>
          </cell>
          <cell r="B3" t="str">
            <v>HO</v>
          </cell>
          <cell r="C3" t="str">
            <v>BPS</v>
          </cell>
          <cell r="D3" t="str">
            <v>2015 Calculator</v>
          </cell>
          <cell r="E3" t="str">
            <v>WI</v>
          </cell>
          <cell r="F3" t="str">
            <v>total 2015 entitlement</v>
          </cell>
        </row>
        <row r="4">
          <cell r="A4" t="str">
            <v>0000000557</v>
          </cell>
          <cell r="B4" t="str">
            <v>Ancaster Little Gems Children's Centre</v>
          </cell>
          <cell r="C4">
            <v>0</v>
          </cell>
          <cell r="D4">
            <v>138295</v>
          </cell>
          <cell r="E4">
            <v>16793</v>
          </cell>
          <cell r="F4">
            <v>155088</v>
          </cell>
        </row>
        <row r="5">
          <cell r="A5" t="str">
            <v>0000000559</v>
          </cell>
          <cell r="B5" t="str">
            <v>Ancaster Small Fry Co-op Preschool</v>
          </cell>
          <cell r="C5">
            <v>1620</v>
          </cell>
          <cell r="D5">
            <v>13483</v>
          </cell>
          <cell r="E5">
            <v>727</v>
          </cell>
          <cell r="F5">
            <v>15830</v>
          </cell>
        </row>
        <row r="6">
          <cell r="A6" t="str">
            <v>0000088166</v>
          </cell>
          <cell r="B6" t="str">
            <v>Austin Academy "For Early Learners"</v>
          </cell>
          <cell r="C6">
            <v>0</v>
          </cell>
          <cell r="D6">
            <v>12104</v>
          </cell>
          <cell r="E6">
            <v>1992</v>
          </cell>
          <cell r="F6">
            <v>14096</v>
          </cell>
        </row>
        <row r="7">
          <cell r="A7" t="str">
            <v>0000027419</v>
          </cell>
          <cell r="B7" t="str">
            <v>Awesome Beginnings Co-op Nursery School Inc</v>
          </cell>
          <cell r="C7">
            <v>1520</v>
          </cell>
          <cell r="D7">
            <v>8502</v>
          </cell>
          <cell r="E7">
            <v>1046</v>
          </cell>
          <cell r="F7">
            <v>11068</v>
          </cell>
        </row>
        <row r="8">
          <cell r="A8" t="str">
            <v>0000000829</v>
          </cell>
          <cell r="B8" t="str">
            <v>Benjamin Bunny Nursery School</v>
          </cell>
          <cell r="C8">
            <v>3700</v>
          </cell>
          <cell r="D8">
            <v>14845</v>
          </cell>
          <cell r="E8">
            <v>1255</v>
          </cell>
          <cell r="F8">
            <v>19800</v>
          </cell>
        </row>
        <row r="9">
          <cell r="A9" t="str">
            <v>0000081480</v>
          </cell>
          <cell r="B9" t="str">
            <v>Birch Avenue Child Care Centre</v>
          </cell>
          <cell r="C9">
            <v>0</v>
          </cell>
          <cell r="D9">
            <v>70079</v>
          </cell>
          <cell r="E9">
            <v>8595</v>
          </cell>
          <cell r="F9">
            <v>78674</v>
          </cell>
        </row>
        <row r="10">
          <cell r="A10" t="str">
            <v>0000074859</v>
          </cell>
          <cell r="B10" t="str">
            <v>Blossoms Child Care Centre Inc.</v>
          </cell>
          <cell r="C10">
            <v>0</v>
          </cell>
          <cell r="D10">
            <v>65556</v>
          </cell>
          <cell r="E10">
            <v>8466</v>
          </cell>
          <cell r="F10">
            <v>74022</v>
          </cell>
        </row>
        <row r="11">
          <cell r="A11" t="str">
            <v>0000001246</v>
          </cell>
          <cell r="B11" t="str">
            <v>Central Day Care</v>
          </cell>
          <cell r="C11">
            <v>0</v>
          </cell>
          <cell r="D11">
            <v>124147</v>
          </cell>
          <cell r="E11">
            <v>16434</v>
          </cell>
          <cell r="F11">
            <v>140581</v>
          </cell>
        </row>
        <row r="12">
          <cell r="A12" t="str">
            <v>0000078597</v>
          </cell>
          <cell r="B12" t="str">
            <v>Childventures Early Learning Academy</v>
          </cell>
          <cell r="C12">
            <v>0</v>
          </cell>
          <cell r="D12">
            <v>168600</v>
          </cell>
          <cell r="E12">
            <v>19422</v>
          </cell>
          <cell r="F12">
            <v>188022</v>
          </cell>
        </row>
        <row r="13">
          <cell r="A13" t="str">
            <v>0000079448</v>
          </cell>
          <cell r="B13" t="str">
            <v>Cudley Corner Child Care Centre Inc</v>
          </cell>
          <cell r="C13">
            <v>0</v>
          </cell>
          <cell r="D13">
            <v>114162</v>
          </cell>
          <cell r="E13">
            <v>13446</v>
          </cell>
          <cell r="F13">
            <v>127608</v>
          </cell>
        </row>
        <row r="14">
          <cell r="A14" t="str">
            <v>0000069834</v>
          </cell>
          <cell r="B14" t="str">
            <v>Daycare on Delaware</v>
          </cell>
          <cell r="C14">
            <v>0</v>
          </cell>
          <cell r="D14">
            <v>36394</v>
          </cell>
          <cell r="E14">
            <v>3984</v>
          </cell>
          <cell r="F14">
            <v>40378</v>
          </cell>
        </row>
        <row r="15">
          <cell r="A15" t="str">
            <v>0000036066</v>
          </cell>
          <cell r="B15" t="str">
            <v>Dundas Valley Montessori School</v>
          </cell>
          <cell r="C15">
            <v>0</v>
          </cell>
          <cell r="D15">
            <v>79702</v>
          </cell>
          <cell r="E15">
            <v>9193</v>
          </cell>
          <cell r="F15">
            <v>88895</v>
          </cell>
        </row>
        <row r="16">
          <cell r="A16" t="str">
            <v>0000053764</v>
          </cell>
          <cell r="B16" t="str">
            <v>Early Scholars Preschool</v>
          </cell>
          <cell r="C16">
            <v>0</v>
          </cell>
          <cell r="D16">
            <v>70053</v>
          </cell>
          <cell r="E16">
            <v>0</v>
          </cell>
          <cell r="F16">
            <v>70053</v>
          </cell>
        </row>
        <row r="17">
          <cell r="A17" t="str">
            <v>0000091948</v>
          </cell>
          <cell r="B17" t="str">
            <v>Fan-Tastic Scholars Child Learning Centre</v>
          </cell>
          <cell r="C17">
            <v>0</v>
          </cell>
          <cell r="D17">
            <v>66198</v>
          </cell>
          <cell r="E17">
            <v>8466</v>
          </cell>
          <cell r="F17">
            <v>74664</v>
          </cell>
        </row>
        <row r="18">
          <cell r="A18" t="str">
            <v>0000002301</v>
          </cell>
          <cell r="B18" t="str">
            <v>Farmers Dell Cooperative Preschool of Glanbrook</v>
          </cell>
          <cell r="C18">
            <v>1380</v>
          </cell>
          <cell r="D18">
            <v>7422</v>
          </cell>
          <cell r="E18">
            <v>627</v>
          </cell>
          <cell r="F18">
            <v>9429</v>
          </cell>
        </row>
        <row r="19">
          <cell r="A19" t="str">
            <v>0000002345</v>
          </cell>
          <cell r="B19" t="str">
            <v>First Class Children's Centre</v>
          </cell>
          <cell r="C19">
            <v>0</v>
          </cell>
          <cell r="D19">
            <v>323073</v>
          </cell>
          <cell r="E19">
            <v>36852</v>
          </cell>
          <cell r="F19">
            <v>359925</v>
          </cell>
        </row>
        <row r="20">
          <cell r="A20" t="str">
            <v>0000002462</v>
          </cell>
          <cell r="B20" t="str">
            <v>Galbraith Day Care Services Inc</v>
          </cell>
          <cell r="C20">
            <v>0</v>
          </cell>
          <cell r="D20">
            <v>104031</v>
          </cell>
          <cell r="E20">
            <v>49800</v>
          </cell>
          <cell r="F20">
            <v>153831</v>
          </cell>
        </row>
        <row r="21">
          <cell r="A21" t="str">
            <v>0000002470</v>
          </cell>
          <cell r="B21" t="str">
            <v>Garside Day Care Centre</v>
          </cell>
          <cell r="C21">
            <v>13200</v>
          </cell>
          <cell r="D21">
            <v>69948</v>
          </cell>
          <cell r="E21">
            <v>8048</v>
          </cell>
          <cell r="F21">
            <v>91196</v>
          </cell>
        </row>
        <row r="22">
          <cell r="A22" t="str">
            <v>0000002564</v>
          </cell>
          <cell r="B22" t="str">
            <v>Golfwood Day Care Service Inc</v>
          </cell>
          <cell r="C22">
            <v>0</v>
          </cell>
          <cell r="D22">
            <v>166949</v>
          </cell>
          <cell r="E22">
            <v>77688</v>
          </cell>
          <cell r="F22">
            <v>244637</v>
          </cell>
        </row>
        <row r="23">
          <cell r="A23" t="str">
            <v>0000093744</v>
          </cell>
          <cell r="B23" t="str">
            <v>Hamilton Early Learning Centre</v>
          </cell>
          <cell r="C23">
            <v>17004</v>
          </cell>
          <cell r="D23">
            <v>63628</v>
          </cell>
          <cell r="E23">
            <v>7470</v>
          </cell>
          <cell r="F23">
            <v>88102</v>
          </cell>
        </row>
        <row r="24">
          <cell r="A24" t="str">
            <v>0000002703</v>
          </cell>
          <cell r="B24" t="str">
            <v>Hamilton East Kiwanis Boys &amp; Girls Club</v>
          </cell>
          <cell r="C24">
            <v>0</v>
          </cell>
          <cell r="D24">
            <v>166249</v>
          </cell>
          <cell r="E24">
            <v>20667</v>
          </cell>
          <cell r="F24">
            <v>186916</v>
          </cell>
        </row>
        <row r="25">
          <cell r="A25" t="str">
            <v>0000002770</v>
          </cell>
          <cell r="B25" t="str">
            <v>Hamilton-Wentworth Catholic Child Care Centres Inc</v>
          </cell>
          <cell r="C25">
            <v>61284</v>
          </cell>
          <cell r="D25">
            <v>1589829</v>
          </cell>
          <cell r="E25">
            <v>204280</v>
          </cell>
          <cell r="F25">
            <v>1855393</v>
          </cell>
        </row>
        <row r="26">
          <cell r="A26" t="str">
            <v>0000002847</v>
          </cell>
          <cell r="B26" t="str">
            <v>Heritage Green Child Care Inc</v>
          </cell>
          <cell r="C26">
            <v>0</v>
          </cell>
          <cell r="D26">
            <v>98351</v>
          </cell>
          <cell r="E26">
            <v>11663</v>
          </cell>
          <cell r="F26">
            <v>110014</v>
          </cell>
        </row>
        <row r="27">
          <cell r="A27" t="str">
            <v>0000082536</v>
          </cell>
          <cell r="B27" t="str">
            <v>Imagineer’s Early Learning Centre</v>
          </cell>
          <cell r="C27">
            <v>0</v>
          </cell>
          <cell r="D27">
            <v>64603</v>
          </cell>
          <cell r="E27">
            <v>8466</v>
          </cell>
          <cell r="F27">
            <v>73069</v>
          </cell>
        </row>
        <row r="28">
          <cell r="A28" t="str">
            <v>0000002976</v>
          </cell>
          <cell r="B28" t="str">
            <v>Infant Jesus Kindergarten</v>
          </cell>
          <cell r="C28">
            <v>31704</v>
          </cell>
          <cell r="D28">
            <v>154528</v>
          </cell>
          <cell r="E28">
            <v>14203</v>
          </cell>
          <cell r="F28">
            <v>200435</v>
          </cell>
        </row>
        <row r="29">
          <cell r="A29" t="str">
            <v>0000007093</v>
          </cell>
          <cell r="B29" t="str">
            <v>Jacks &amp; Jills Co-op Preschool of Ancaster Inc</v>
          </cell>
          <cell r="C29">
            <v>1670</v>
          </cell>
          <cell r="D29">
            <v>6845</v>
          </cell>
          <cell r="E29">
            <v>837</v>
          </cell>
          <cell r="F29">
            <v>9352</v>
          </cell>
        </row>
        <row r="30">
          <cell r="A30" t="str">
            <v>0000003110</v>
          </cell>
          <cell r="B30" t="str">
            <v>Jamesville Children's Day Care Centre</v>
          </cell>
          <cell r="C30">
            <v>12108</v>
          </cell>
          <cell r="D30">
            <v>131950</v>
          </cell>
          <cell r="E30">
            <v>19691</v>
          </cell>
          <cell r="F30">
            <v>163749</v>
          </cell>
        </row>
        <row r="31">
          <cell r="A31" t="str">
            <v>0000091949</v>
          </cell>
          <cell r="B31" t="str">
            <v>Kids and Company Ltd.</v>
          </cell>
          <cell r="C31">
            <v>0</v>
          </cell>
          <cell r="D31">
            <v>124902</v>
          </cell>
          <cell r="E31">
            <v>0</v>
          </cell>
          <cell r="F31">
            <v>124902</v>
          </cell>
        </row>
        <row r="32">
          <cell r="A32" t="str">
            <v>0000074858</v>
          </cell>
          <cell r="B32" t="str">
            <v>Kinderseeds</v>
          </cell>
          <cell r="C32">
            <v>0</v>
          </cell>
          <cell r="D32">
            <v>19747</v>
          </cell>
          <cell r="E32">
            <v>2351</v>
          </cell>
          <cell r="F32">
            <v>22098</v>
          </cell>
        </row>
        <row r="33">
          <cell r="A33" t="str">
            <v>0000053768</v>
          </cell>
          <cell r="B33" t="str">
            <v>Kindertown Child Care Centre</v>
          </cell>
          <cell r="C33">
            <v>0</v>
          </cell>
          <cell r="D33">
            <v>149045</v>
          </cell>
          <cell r="E33">
            <v>15906</v>
          </cell>
          <cell r="F33">
            <v>164951</v>
          </cell>
        </row>
        <row r="34">
          <cell r="A34" t="str">
            <v>0000003427</v>
          </cell>
          <cell r="B34" t="str">
            <v>LaGarderie Le Petit Navire De Hamilton Inc</v>
          </cell>
          <cell r="C34">
            <v>9336</v>
          </cell>
          <cell r="D34">
            <v>68436</v>
          </cell>
          <cell r="E34">
            <v>7968</v>
          </cell>
          <cell r="F34">
            <v>85740</v>
          </cell>
        </row>
        <row r="35">
          <cell r="A35" t="str">
            <v>0000003481</v>
          </cell>
          <cell r="B35" t="str">
            <v>LeBallon Rouge De Hamilton</v>
          </cell>
          <cell r="C35">
            <v>12792</v>
          </cell>
          <cell r="D35">
            <v>82940</v>
          </cell>
          <cell r="E35">
            <v>11404</v>
          </cell>
          <cell r="F35">
            <v>107136</v>
          </cell>
        </row>
        <row r="36">
          <cell r="A36" t="str">
            <v>0000026042</v>
          </cell>
          <cell r="B36" t="str">
            <v>Little Learning House Fennell</v>
          </cell>
          <cell r="C36">
            <v>0</v>
          </cell>
          <cell r="D36">
            <v>84594</v>
          </cell>
          <cell r="E36">
            <v>11454</v>
          </cell>
          <cell r="F36">
            <v>96048</v>
          </cell>
        </row>
        <row r="37">
          <cell r="A37" t="str">
            <v>0000003559</v>
          </cell>
          <cell r="B37" t="str">
            <v>Little Mountaineers</v>
          </cell>
          <cell r="C37">
            <v>0</v>
          </cell>
          <cell r="D37">
            <v>5358</v>
          </cell>
          <cell r="E37">
            <v>837</v>
          </cell>
          <cell r="F37">
            <v>6195</v>
          </cell>
        </row>
        <row r="38">
          <cell r="A38" t="str">
            <v>0000003560</v>
          </cell>
          <cell r="B38" t="str">
            <v>Little Peoples Day Care</v>
          </cell>
          <cell r="C38">
            <v>27228</v>
          </cell>
          <cell r="D38">
            <v>245903</v>
          </cell>
          <cell r="E38">
            <v>25049</v>
          </cell>
          <cell r="F38">
            <v>298180</v>
          </cell>
        </row>
        <row r="39">
          <cell r="A39" t="str">
            <v>0000003609</v>
          </cell>
          <cell r="B39" t="str">
            <v>Lucky Day Nursery Inc</v>
          </cell>
          <cell r="C39">
            <v>0</v>
          </cell>
          <cell r="D39">
            <v>72913</v>
          </cell>
          <cell r="E39">
            <v>7470</v>
          </cell>
          <cell r="F39">
            <v>80383</v>
          </cell>
        </row>
        <row r="40">
          <cell r="A40" t="str">
            <v>0000003852</v>
          </cell>
          <cell r="B40" t="str">
            <v>McMaster Children's Centre Inc</v>
          </cell>
          <cell r="C40">
            <v>28488</v>
          </cell>
          <cell r="D40">
            <v>113867</v>
          </cell>
          <cell r="E40">
            <v>12948</v>
          </cell>
          <cell r="F40">
            <v>155303</v>
          </cell>
        </row>
        <row r="41">
          <cell r="A41" t="str">
            <v>0000003856</v>
          </cell>
          <cell r="B41" t="str">
            <v>McMaster Students Union Incorporated</v>
          </cell>
          <cell r="C41">
            <v>17892</v>
          </cell>
          <cell r="D41">
            <v>75732</v>
          </cell>
          <cell r="E41">
            <v>7968</v>
          </cell>
          <cell r="F41">
            <v>101592</v>
          </cell>
        </row>
        <row r="42">
          <cell r="A42" t="str">
            <v>0000053769</v>
          </cell>
          <cell r="B42" t="str">
            <v>Meadowlands Preschool Inc.</v>
          </cell>
          <cell r="C42">
            <v>0</v>
          </cell>
          <cell r="D42">
            <v>161951</v>
          </cell>
          <cell r="E42">
            <v>17928</v>
          </cell>
          <cell r="F42">
            <v>179879</v>
          </cell>
        </row>
        <row r="43">
          <cell r="A43" t="str">
            <v>0000004010</v>
          </cell>
          <cell r="B43" t="str">
            <v>Mother Goose Coop Preschool Inc</v>
          </cell>
          <cell r="C43">
            <v>1660</v>
          </cell>
          <cell r="D43">
            <v>4521</v>
          </cell>
          <cell r="E43">
            <v>627</v>
          </cell>
          <cell r="F43">
            <v>6808</v>
          </cell>
        </row>
        <row r="44">
          <cell r="A44" t="str">
            <v>0000004019</v>
          </cell>
          <cell r="B44" t="str">
            <v>Mountain Nursery School</v>
          </cell>
          <cell r="C44">
            <v>0</v>
          </cell>
          <cell r="D44">
            <v>51524</v>
          </cell>
          <cell r="E44">
            <v>4980</v>
          </cell>
          <cell r="F44">
            <v>56504</v>
          </cell>
        </row>
        <row r="45">
          <cell r="A45" t="str">
            <v>0000004137</v>
          </cell>
          <cell r="B45" t="str">
            <v>Mt Hamilton Baptist Day Care Centre</v>
          </cell>
          <cell r="C45">
            <v>38292</v>
          </cell>
          <cell r="D45">
            <v>219418</v>
          </cell>
          <cell r="E45">
            <v>29362</v>
          </cell>
          <cell r="F45">
            <v>287072</v>
          </cell>
        </row>
        <row r="46">
          <cell r="A46" t="str">
            <v>0000062723</v>
          </cell>
          <cell r="B46" t="str">
            <v>Niwasa Early Learning and Care Centre</v>
          </cell>
          <cell r="C46">
            <v>0</v>
          </cell>
          <cell r="D46">
            <v>31788</v>
          </cell>
          <cell r="E46">
            <v>3366</v>
          </cell>
          <cell r="F46">
            <v>35154</v>
          </cell>
        </row>
        <row r="47">
          <cell r="A47" t="str">
            <v>NHS</v>
          </cell>
          <cell r="B47" t="str">
            <v>Niwasa Head Start</v>
          </cell>
          <cell r="C47">
            <v>0</v>
          </cell>
          <cell r="D47">
            <v>0</v>
          </cell>
          <cell r="E47">
            <v>5956</v>
          </cell>
          <cell r="F47">
            <v>5956</v>
          </cell>
        </row>
        <row r="48">
          <cell r="A48" t="str">
            <v>0000004258</v>
          </cell>
          <cell r="B48" t="str">
            <v>Noah's Ark Children's Centre</v>
          </cell>
          <cell r="C48">
            <v>5880</v>
          </cell>
          <cell r="D48">
            <v>79513</v>
          </cell>
          <cell r="E48">
            <v>10269</v>
          </cell>
          <cell r="F48">
            <v>95662</v>
          </cell>
        </row>
        <row r="49">
          <cell r="A49" t="str">
            <v>0000006043</v>
          </cell>
          <cell r="B49" t="str">
            <v>Paradise Corner Children's Centre</v>
          </cell>
          <cell r="C49">
            <v>0</v>
          </cell>
          <cell r="D49">
            <v>157124</v>
          </cell>
          <cell r="E49">
            <v>19053</v>
          </cell>
          <cell r="F49">
            <v>176177</v>
          </cell>
        </row>
        <row r="50">
          <cell r="A50" t="str">
            <v>0000004505</v>
          </cell>
          <cell r="B50" t="str">
            <v>Paramount Family Centre</v>
          </cell>
          <cell r="C50">
            <v>17052</v>
          </cell>
          <cell r="D50">
            <v>109577</v>
          </cell>
          <cell r="E50">
            <v>11952</v>
          </cell>
          <cell r="F50">
            <v>138581</v>
          </cell>
        </row>
        <row r="51">
          <cell r="A51" t="str">
            <v>0000075862</v>
          </cell>
          <cell r="B51" t="str">
            <v>Peekaboo Group Child Care Inc</v>
          </cell>
          <cell r="C51">
            <v>0</v>
          </cell>
          <cell r="D51">
            <v>204874</v>
          </cell>
          <cell r="E51">
            <v>26892</v>
          </cell>
          <cell r="F51">
            <v>231766</v>
          </cell>
        </row>
        <row r="52">
          <cell r="A52" t="str">
            <v>0000007091</v>
          </cell>
          <cell r="B52" t="str">
            <v>Peter Pan Co-op Preschool of Hamilton</v>
          </cell>
          <cell r="C52">
            <v>2420</v>
          </cell>
          <cell r="D52">
            <v>5680</v>
          </cell>
          <cell r="E52">
            <v>837</v>
          </cell>
          <cell r="F52">
            <v>8937</v>
          </cell>
        </row>
        <row r="53">
          <cell r="A53" t="str">
            <v>0000004620</v>
          </cell>
          <cell r="B53" t="str">
            <v>Pied Piper Co-op Preschool of Hamilton Inc</v>
          </cell>
          <cell r="C53">
            <v>2290</v>
          </cell>
          <cell r="D53">
            <v>6697</v>
          </cell>
          <cell r="E53">
            <v>627</v>
          </cell>
          <cell r="F53">
            <v>9614</v>
          </cell>
        </row>
        <row r="54">
          <cell r="A54" t="str">
            <v>Journal</v>
          </cell>
          <cell r="B54" t="str">
            <v>Red Hill Family Centre</v>
          </cell>
          <cell r="C54">
            <v>0</v>
          </cell>
          <cell r="D54">
            <v>79214</v>
          </cell>
          <cell r="E54">
            <v>0</v>
          </cell>
          <cell r="F54">
            <v>79214</v>
          </cell>
        </row>
        <row r="55">
          <cell r="A55" t="str">
            <v>0000005253</v>
          </cell>
          <cell r="B55" t="str">
            <v>St James Co-op  Nursery School of Dundas</v>
          </cell>
          <cell r="C55">
            <v>1310</v>
          </cell>
          <cell r="D55">
            <v>12074</v>
          </cell>
          <cell r="E55">
            <v>1036</v>
          </cell>
          <cell r="F55">
            <v>14420</v>
          </cell>
        </row>
        <row r="56">
          <cell r="A56" t="str">
            <v>0000076745</v>
          </cell>
          <cell r="B56" t="str">
            <v>St Joachim Children's Centre of Ancaster Inc</v>
          </cell>
          <cell r="C56">
            <v>12492</v>
          </cell>
          <cell r="D56">
            <v>93515</v>
          </cell>
          <cell r="E56">
            <v>9960</v>
          </cell>
          <cell r="F56">
            <v>115967</v>
          </cell>
        </row>
        <row r="57">
          <cell r="A57" t="str">
            <v>0000005260</v>
          </cell>
          <cell r="B57" t="str">
            <v>St Mark's Co-op Preschool Inc</v>
          </cell>
          <cell r="C57">
            <v>2640</v>
          </cell>
          <cell r="D57">
            <v>1708</v>
          </cell>
          <cell r="E57">
            <v>100</v>
          </cell>
          <cell r="F57">
            <v>4448</v>
          </cell>
        </row>
        <row r="58">
          <cell r="A58" t="str">
            <v>0000005244</v>
          </cell>
          <cell r="B58" t="str">
            <v>St Matthew's Children's Centre</v>
          </cell>
          <cell r="C58">
            <v>20050</v>
          </cell>
          <cell r="D58">
            <v>88851.3</v>
          </cell>
          <cell r="E58">
            <v>12699</v>
          </cell>
          <cell r="F58">
            <v>121600.3</v>
          </cell>
        </row>
        <row r="59">
          <cell r="A59" t="str">
            <v>0000005248</v>
          </cell>
          <cell r="B59" t="str">
            <v>St Peter's Children's Day Care Centre of Hamiton</v>
          </cell>
          <cell r="C59">
            <v>19848</v>
          </cell>
          <cell r="D59">
            <v>86806</v>
          </cell>
          <cell r="E59">
            <v>11135</v>
          </cell>
          <cell r="F59">
            <v>117789</v>
          </cell>
        </row>
        <row r="60">
          <cell r="A60" t="str">
            <v>0000032082</v>
          </cell>
          <cell r="B60" t="str">
            <v>St. Martin's Manor Early Learning Centre</v>
          </cell>
          <cell r="C60">
            <v>0</v>
          </cell>
          <cell r="D60">
            <v>65890</v>
          </cell>
          <cell r="E60">
            <v>8446</v>
          </cell>
          <cell r="F60">
            <v>74336</v>
          </cell>
        </row>
        <row r="61">
          <cell r="A61" t="str">
            <v>0000094637</v>
          </cell>
          <cell r="B61" t="str">
            <v>Stoney Creek Child Care Centre Inc.</v>
          </cell>
          <cell r="C61">
            <v>0</v>
          </cell>
          <cell r="D61">
            <v>153785</v>
          </cell>
          <cell r="E61">
            <v>0</v>
          </cell>
          <cell r="F61">
            <v>153785</v>
          </cell>
        </row>
        <row r="62">
          <cell r="A62" t="str">
            <v>0000005306</v>
          </cell>
          <cell r="B62" t="str">
            <v>Stoney Creek Co-op Preschool Inc</v>
          </cell>
          <cell r="C62">
            <v>2040</v>
          </cell>
          <cell r="D62">
            <v>7422</v>
          </cell>
          <cell r="E62">
            <v>627</v>
          </cell>
          <cell r="F62">
            <v>10089</v>
          </cell>
        </row>
        <row r="63">
          <cell r="A63" t="str">
            <v>0000005338</v>
          </cell>
          <cell r="B63" t="str">
            <v>Sunshine &amp; Rainbows Christian Day Care Ctr</v>
          </cell>
          <cell r="C63">
            <v>0</v>
          </cell>
          <cell r="D63">
            <v>71234</v>
          </cell>
          <cell r="E63">
            <v>6972</v>
          </cell>
          <cell r="F63">
            <v>78206</v>
          </cell>
        </row>
        <row r="64">
          <cell r="A64" t="str">
            <v>0000069835</v>
          </cell>
          <cell r="B64" t="str">
            <v>Sunshine Daycare</v>
          </cell>
          <cell r="C64">
            <v>0</v>
          </cell>
          <cell r="D64">
            <v>72358</v>
          </cell>
          <cell r="E64">
            <v>8964</v>
          </cell>
          <cell r="F64">
            <v>81322</v>
          </cell>
        </row>
        <row r="65">
          <cell r="A65" t="str">
            <v>0000005387</v>
          </cell>
          <cell r="B65" t="str">
            <v>Tapawingo Day Care</v>
          </cell>
          <cell r="C65">
            <v>15612</v>
          </cell>
          <cell r="D65">
            <v>83589</v>
          </cell>
          <cell r="E65">
            <v>11832</v>
          </cell>
          <cell r="F65">
            <v>111033</v>
          </cell>
        </row>
        <row r="66">
          <cell r="A66" t="str">
            <v>0000007069</v>
          </cell>
          <cell r="B66" t="str">
            <v>Temple Playhouse</v>
          </cell>
          <cell r="C66">
            <v>0</v>
          </cell>
          <cell r="D66">
            <v>79701</v>
          </cell>
          <cell r="E66">
            <v>8725</v>
          </cell>
          <cell r="F66">
            <v>88426</v>
          </cell>
        </row>
        <row r="67">
          <cell r="A67" t="str">
            <v>0000040311</v>
          </cell>
          <cell r="B67" t="str">
            <v>The Millgrove Children's Centre</v>
          </cell>
          <cell r="C67">
            <v>0</v>
          </cell>
          <cell r="D67">
            <v>141267</v>
          </cell>
          <cell r="E67">
            <v>21912</v>
          </cell>
          <cell r="F67">
            <v>163179</v>
          </cell>
        </row>
        <row r="68">
          <cell r="A68" t="str">
            <v>0000005127</v>
          </cell>
          <cell r="B68" t="str">
            <v>Today's Family</v>
          </cell>
          <cell r="C68">
            <v>79560</v>
          </cell>
          <cell r="D68">
            <v>957249</v>
          </cell>
          <cell r="E68">
            <v>189111</v>
          </cell>
          <cell r="F68">
            <v>1225920</v>
          </cell>
        </row>
        <row r="69">
          <cell r="A69" t="str">
            <v>0000006038</v>
          </cell>
          <cell r="B69" t="str">
            <v>Umbrella Family &amp; Child Centre of Hamilton</v>
          </cell>
          <cell r="C69">
            <v>97416</v>
          </cell>
          <cell r="D69">
            <v>949217</v>
          </cell>
          <cell r="E69">
            <v>128743</v>
          </cell>
          <cell r="F69">
            <v>1175376</v>
          </cell>
        </row>
        <row r="70">
          <cell r="A70" t="str">
            <v>0000006067</v>
          </cell>
          <cell r="B70" t="str">
            <v>Village Children's Centre of Waterdown</v>
          </cell>
          <cell r="C70">
            <v>0</v>
          </cell>
          <cell r="D70">
            <v>88209</v>
          </cell>
          <cell r="E70">
            <v>11952</v>
          </cell>
          <cell r="F70">
            <v>100161</v>
          </cell>
        </row>
        <row r="71">
          <cell r="A71" t="str">
            <v>0000005514</v>
          </cell>
          <cell r="B71" t="str">
            <v>Village Treehouse Childcare Inc.</v>
          </cell>
          <cell r="C71">
            <v>0</v>
          </cell>
          <cell r="D71">
            <v>81069</v>
          </cell>
          <cell r="E71">
            <v>7520</v>
          </cell>
          <cell r="F71">
            <v>88589</v>
          </cell>
        </row>
        <row r="72">
          <cell r="A72" t="str">
            <v>0000005730</v>
          </cell>
          <cell r="B72" t="str">
            <v>Waterdown District Children's Centre</v>
          </cell>
          <cell r="C72">
            <v>15228</v>
          </cell>
          <cell r="D72">
            <v>163147</v>
          </cell>
          <cell r="E72">
            <v>23436</v>
          </cell>
          <cell r="F72">
            <v>201811</v>
          </cell>
        </row>
        <row r="73">
          <cell r="A73" t="str">
            <v>0000083682</v>
          </cell>
          <cell r="B73" t="str">
            <v>Way to Learn Daycare</v>
          </cell>
          <cell r="C73">
            <v>0</v>
          </cell>
          <cell r="D73">
            <v>47550</v>
          </cell>
          <cell r="E73">
            <v>4741</v>
          </cell>
          <cell r="F73">
            <v>52291</v>
          </cell>
        </row>
        <row r="74">
          <cell r="A74" t="str">
            <v>0000005764</v>
          </cell>
          <cell r="B74" t="str">
            <v>Wesley Urban Ministries Inc</v>
          </cell>
          <cell r="C74">
            <v>0</v>
          </cell>
          <cell r="D74">
            <v>66219</v>
          </cell>
          <cell r="E74">
            <v>6833</v>
          </cell>
          <cell r="F74">
            <v>73052</v>
          </cell>
        </row>
        <row r="75">
          <cell r="A75" t="str">
            <v>0000033910</v>
          </cell>
          <cell r="B75" t="str">
            <v>Westdale Children's School</v>
          </cell>
          <cell r="C75">
            <v>0</v>
          </cell>
          <cell r="D75">
            <v>5395</v>
          </cell>
          <cell r="E75">
            <v>837</v>
          </cell>
          <cell r="F75">
            <v>6232</v>
          </cell>
        </row>
        <row r="76">
          <cell r="A76" t="str">
            <v>0000005772</v>
          </cell>
          <cell r="B76" t="str">
            <v>Westdale Co-op Preschool</v>
          </cell>
          <cell r="C76">
            <v>430</v>
          </cell>
          <cell r="D76">
            <v>3981</v>
          </cell>
          <cell r="E76">
            <v>418</v>
          </cell>
          <cell r="F76">
            <v>4829</v>
          </cell>
        </row>
        <row r="77">
          <cell r="A77" t="str">
            <v>0000005816</v>
          </cell>
          <cell r="B77" t="str">
            <v>Winona Children's Centre</v>
          </cell>
          <cell r="C77">
            <v>0</v>
          </cell>
          <cell r="D77">
            <v>92361</v>
          </cell>
          <cell r="E77">
            <v>8396</v>
          </cell>
          <cell r="F77">
            <v>100757</v>
          </cell>
        </row>
        <row r="78">
          <cell r="A78" t="str">
            <v>0000002699</v>
          </cell>
          <cell r="B78" t="str">
            <v>YMCA Day Care Centres</v>
          </cell>
          <cell r="C78">
            <v>0</v>
          </cell>
          <cell r="D78">
            <v>962835</v>
          </cell>
          <cell r="E78">
            <v>120974</v>
          </cell>
          <cell r="F78">
            <v>1083809</v>
          </cell>
        </row>
        <row r="79">
          <cell r="A79" t="str">
            <v>0000007346</v>
          </cell>
          <cell r="B79" t="str">
            <v>YWCA Daycares</v>
          </cell>
          <cell r="C79">
            <v>10716</v>
          </cell>
          <cell r="D79">
            <v>208271</v>
          </cell>
          <cell r="E79">
            <v>28824</v>
          </cell>
          <cell r="F79">
            <v>247811</v>
          </cell>
        </row>
      </sheetData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ation"/>
      <sheetName val="Salary Details"/>
      <sheetName val="All Data"/>
      <sheetName val="HO Sept "/>
      <sheetName val="R111"/>
    </sheetNames>
    <sheetDataSet>
      <sheetData sheetId="0" refreshError="1"/>
      <sheetData sheetId="1" refreshError="1"/>
      <sheetData sheetId="2">
        <row r="2">
          <cell r="A2" t="str">
            <v>Ancaster Little Gems Children's Centre</v>
          </cell>
        </row>
        <row r="3">
          <cell r="A3" t="str">
            <v>Ancaster Small Fry Pre-School Inc.</v>
          </cell>
        </row>
        <row r="4">
          <cell r="A4" t="str">
            <v>Awesome Beginnings Co-operative Nursery School Inc.</v>
          </cell>
        </row>
        <row r="5">
          <cell r="A5" t="str">
            <v>Benjamin Bunny Nursery School</v>
          </cell>
        </row>
        <row r="6">
          <cell r="A6" t="str">
            <v>Blossoms Child Care Centre Inc.</v>
          </cell>
        </row>
        <row r="7">
          <cell r="A7" t="str">
            <v>Central Day Care Centre Inc.</v>
          </cell>
        </row>
        <row r="8">
          <cell r="A8" t="str">
            <v xml:space="preserve">Childventures Early Learning Academy Inc. </v>
          </cell>
        </row>
        <row r="9">
          <cell r="A9" t="str">
            <v>2214843 Ontario Inc</v>
          </cell>
        </row>
        <row r="10">
          <cell r="A10" t="str">
            <v>Daycare on Delaware</v>
          </cell>
        </row>
        <row r="11">
          <cell r="A11" t="str">
            <v>Dundas Valley Co-operative Preschool Inc.</v>
          </cell>
        </row>
        <row r="12">
          <cell r="A12" t="str">
            <v>2346163 Ontario Limited</v>
          </cell>
        </row>
        <row r="13">
          <cell r="A13" t="str">
            <v>Fan-Tastic Scholars Child Learning Centre Inc</v>
          </cell>
        </row>
        <row r="14">
          <cell r="A14" t="str">
            <v>Fan-Tastic Scholars East Inc.</v>
          </cell>
        </row>
        <row r="15">
          <cell r="A15" t="str">
            <v>Farmer's Dell Co-operative Preschool of Glanbrook Inc.</v>
          </cell>
        </row>
        <row r="16">
          <cell r="A16" t="str">
            <v xml:space="preserve">1237462 Ontario Inc. - First Class Children's Centre </v>
          </cell>
        </row>
        <row r="17">
          <cell r="A17" t="str">
            <v>Galbraith Day Care Services Inc.</v>
          </cell>
        </row>
        <row r="18">
          <cell r="A18" t="str">
            <v>Garside Day Care Centre</v>
          </cell>
        </row>
        <row r="19">
          <cell r="A19" t="str">
            <v>Golfwood Day Care Service Inc.</v>
          </cell>
        </row>
        <row r="20">
          <cell r="A20" t="str">
            <v>Hamilton Early Learning Centre Inc.</v>
          </cell>
        </row>
        <row r="21">
          <cell r="A21" t="str">
            <v>Hamilton East Kiwanis Boys &amp; Girls Club</v>
          </cell>
        </row>
        <row r="22">
          <cell r="A22" t="str">
            <v>Hamilton Hebrew Academy Zichron Meir</v>
          </cell>
        </row>
        <row r="23">
          <cell r="A23" t="str">
            <v>Hamilton-Wentworth Catholic Child Care Centres Inc</v>
          </cell>
        </row>
        <row r="24">
          <cell r="A24" t="str">
            <v>Heritage Green Child Care Inc.</v>
          </cell>
        </row>
        <row r="25">
          <cell r="A25" t="str">
            <v>Imagineer's Early Learning Centre</v>
          </cell>
        </row>
        <row r="26">
          <cell r="A26" t="str">
            <v>The Congregation of the Sisters of St. John The Baptist (Ontario)</v>
          </cell>
        </row>
        <row r="27">
          <cell r="A27" t="str">
            <v>Jacks and Jills Co-operative Preschool of Ancaster Inc.</v>
          </cell>
        </row>
        <row r="28">
          <cell r="A28" t="str">
            <v>Jamesville Children's Day Care Centre</v>
          </cell>
        </row>
        <row r="29">
          <cell r="A29" t="str">
            <v>Kids &amp; Company Ltd.</v>
          </cell>
        </row>
        <row r="30">
          <cell r="A30" t="str">
            <v>Kinderseeds</v>
          </cell>
        </row>
        <row r="31">
          <cell r="A31" t="str">
            <v>Kindertown Child Care Centre Ltd.</v>
          </cell>
        </row>
        <row r="32">
          <cell r="A32" t="str">
            <v>La Garderie Le Petit Navire De Hamilton Inc</v>
          </cell>
        </row>
        <row r="33">
          <cell r="A33" t="str">
            <v>La Garderie Française de Hamilton Incorporée</v>
          </cell>
        </row>
        <row r="34">
          <cell r="A34" t="str">
            <v>1478674 Ontario Inc</v>
          </cell>
        </row>
        <row r="35">
          <cell r="A35" t="str">
            <v>Little Mountaineers Co-operative Preschool Corporation</v>
          </cell>
        </row>
        <row r="36">
          <cell r="A36" t="str">
            <v>Little Peoples Day Care Centre</v>
          </cell>
        </row>
        <row r="37">
          <cell r="A37" t="str">
            <v>Lucky Day Nursery Inc</v>
          </cell>
        </row>
        <row r="38">
          <cell r="A38" t="str">
            <v>McMaster Children's Centre Inc.</v>
          </cell>
        </row>
        <row r="39">
          <cell r="A39" t="str">
            <v>McMaster Students Union Inc.</v>
          </cell>
        </row>
        <row r="40">
          <cell r="A40" t="str">
            <v>Meadowlands Preschool Inc.</v>
          </cell>
        </row>
        <row r="41">
          <cell r="A41" t="str">
            <v>Mother Goose Co-operative Preschool Inc.</v>
          </cell>
        </row>
        <row r="42">
          <cell r="A42" t="str">
            <v>Mountain Nursery School</v>
          </cell>
        </row>
        <row r="43">
          <cell r="A43" t="str">
            <v>Mt Hamilton Baptist Day Care Centre</v>
          </cell>
        </row>
        <row r="44">
          <cell r="A44" t="str">
            <v>Niwasa Early Learning and Care Centre</v>
          </cell>
        </row>
        <row r="45">
          <cell r="A45" t="str">
            <v>Mountain View Christian Church</v>
          </cell>
        </row>
        <row r="46">
          <cell r="A46" t="str">
            <v>Upper Paradise Corner Children's Centre Incorporated</v>
          </cell>
        </row>
        <row r="47">
          <cell r="A47" t="str">
            <v>Paramount Drive Alliance Church</v>
          </cell>
        </row>
        <row r="48">
          <cell r="A48" t="str">
            <v>Parkside Daycare Inc.</v>
          </cell>
        </row>
        <row r="49">
          <cell r="A49" t="str">
            <v>Peekaboo Group Child Care Inc.</v>
          </cell>
        </row>
        <row r="50">
          <cell r="A50" t="str">
            <v>Peter Pan Co-operative Pre-school of Hamilton Inc.</v>
          </cell>
        </row>
        <row r="51">
          <cell r="A51" t="str">
            <v>Pied Piper Co-operative Pre-school of Hamilton Inc.</v>
          </cell>
        </row>
        <row r="52">
          <cell r="A52" t="str">
            <v>Red Hill Family Centre</v>
          </cell>
        </row>
        <row r="53">
          <cell r="A53" t="str">
            <v>St. James Co-operative Nursery School of Dundas Inc.</v>
          </cell>
        </row>
        <row r="54">
          <cell r="A54" t="str">
            <v>St. Joachim Children's Centre of Ancaster Inc.</v>
          </cell>
        </row>
        <row r="55">
          <cell r="A55" t="str">
            <v>St. Matthew's House</v>
          </cell>
        </row>
        <row r="56">
          <cell r="A56" t="str">
            <v>Church of St Peter's Children's Day Care Centre of Hamilton</v>
          </cell>
        </row>
        <row r="57">
          <cell r="A57" t="str">
            <v>Catholic Family Services of Hamilton</v>
          </cell>
        </row>
        <row r="58">
          <cell r="A58" t="str">
            <v>Stoney Creek Child Care Centre Inc.</v>
          </cell>
        </row>
        <row r="59">
          <cell r="A59" t="str">
            <v>Stoney Creek Co-operative Pre-School Inc</v>
          </cell>
        </row>
        <row r="60">
          <cell r="A60" t="str">
            <v>Sunshine &amp; Rainbows Christian Day Care Centre Limited</v>
          </cell>
        </row>
        <row r="61">
          <cell r="A61" t="str">
            <v>Riverside Sunshine Daycare of Hamilton</v>
          </cell>
        </row>
        <row r="62">
          <cell r="A62" t="str">
            <v>Tapawingo Day Care</v>
          </cell>
        </row>
        <row r="63">
          <cell r="A63" t="str">
            <v>Celia Berlin's Temple Playhouse Enrichment School Inc.</v>
          </cell>
        </row>
        <row r="64">
          <cell r="A64" t="str">
            <v>The Millgrove Children's Centre</v>
          </cell>
        </row>
        <row r="65">
          <cell r="A65" t="str">
            <v xml:space="preserve">Nesting Nook Inc. </v>
          </cell>
        </row>
        <row r="66">
          <cell r="A66" t="str">
            <v>2393324 Ontario Inc.</v>
          </cell>
        </row>
        <row r="67">
          <cell r="A67" t="str">
            <v>2460084 Ontario Inc.</v>
          </cell>
        </row>
        <row r="68">
          <cell r="A68" t="str">
            <v>Today's Family - Caring for Your Child</v>
          </cell>
        </row>
        <row r="69">
          <cell r="A69" t="str">
            <v>Umbrella Family and Child Centres of Hamilton</v>
          </cell>
        </row>
        <row r="70">
          <cell r="A70" t="str">
            <v>Village Children's Centre of Waterdown</v>
          </cell>
        </row>
        <row r="71">
          <cell r="A71" t="str">
            <v>Village Treehouse Childcare Inc.</v>
          </cell>
        </row>
        <row r="72">
          <cell r="A72" t="str">
            <v>Waterdown District Children's Centre Inc.</v>
          </cell>
        </row>
        <row r="73">
          <cell r="A73" t="str">
            <v>Way to Learn Daycare Inc.</v>
          </cell>
        </row>
        <row r="74">
          <cell r="A74" t="str">
            <v>Wesley Urban Ministries Inc.</v>
          </cell>
        </row>
        <row r="75">
          <cell r="A75" t="str">
            <v>Westdale Children's School</v>
          </cell>
        </row>
        <row r="76">
          <cell r="A76" t="str">
            <v>Westdale Co-operative Preschool Inc.</v>
          </cell>
        </row>
        <row r="77">
          <cell r="A77" t="str">
            <v>Winona Children's Centre</v>
          </cell>
        </row>
        <row r="78">
          <cell r="A78" t="str">
            <v>The Hamilton/Burlington Young Men's Christian Association</v>
          </cell>
        </row>
        <row r="79">
          <cell r="A79" t="str">
            <v>Hamilton Young Womens Christian Association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"/>
      <sheetName val="OCCMS"/>
      <sheetName val="Ward"/>
      <sheetName val="Sheet3"/>
    </sheetNames>
    <sheetDataSet>
      <sheetData sheetId="0"/>
      <sheetData sheetId="1"/>
      <sheetData sheetId="2">
        <row r="2">
          <cell r="C2" t="str">
            <v>Centre</v>
          </cell>
          <cell r="D2" t="str">
            <v>Ward</v>
          </cell>
          <cell r="E2" t="str">
            <v>ID</v>
          </cell>
        </row>
        <row r="3">
          <cell r="C3" t="str">
            <v>Ancaster Little Gems Children's Centre</v>
          </cell>
          <cell r="D3">
            <v>12</v>
          </cell>
          <cell r="E3">
            <v>1</v>
          </cell>
        </row>
        <row r="4">
          <cell r="C4" t="str">
            <v>Ancaster Montessori School</v>
          </cell>
          <cell r="D4">
            <v>12</v>
          </cell>
          <cell r="E4">
            <v>3</v>
          </cell>
        </row>
        <row r="5">
          <cell r="C5" t="str">
            <v>Ancaster Small Fry Co -op Pre-School</v>
          </cell>
          <cell r="D5">
            <v>12</v>
          </cell>
          <cell r="E5">
            <v>4</v>
          </cell>
        </row>
        <row r="6">
          <cell r="C6" t="str">
            <v>Austin Academy "For Early Learners"</v>
          </cell>
          <cell r="D6">
            <v>10</v>
          </cell>
          <cell r="E6">
            <v>6</v>
          </cell>
        </row>
        <row r="7">
          <cell r="C7" t="str">
            <v>Awesome Beginnings Co-op Nursery School Inc</v>
          </cell>
          <cell r="D7">
            <v>15</v>
          </cell>
          <cell r="E7">
            <v>7</v>
          </cell>
        </row>
        <row r="8">
          <cell r="C8" t="str">
            <v>Benjamin Bunny Nursery School</v>
          </cell>
          <cell r="D8">
            <v>15</v>
          </cell>
          <cell r="E8">
            <v>10</v>
          </cell>
        </row>
        <row r="9">
          <cell r="C9" t="str">
            <v>Birch Avenue Child Care Centre</v>
          </cell>
          <cell r="D9">
            <v>3</v>
          </cell>
          <cell r="E9">
            <v>11</v>
          </cell>
        </row>
        <row r="10">
          <cell r="C10" t="str">
            <v>Blossoms Child Care Centre Inc.</v>
          </cell>
          <cell r="D10">
            <v>11</v>
          </cell>
          <cell r="E10">
            <v>13</v>
          </cell>
        </row>
        <row r="11">
          <cell r="C11" t="str">
            <v>Central Day Care</v>
          </cell>
          <cell r="D11">
            <v>2</v>
          </cell>
          <cell r="E11">
            <v>16</v>
          </cell>
        </row>
        <row r="12">
          <cell r="C12" t="str">
            <v>Childventures Early Learning Academy</v>
          </cell>
          <cell r="D12">
            <v>12</v>
          </cell>
          <cell r="E12">
            <v>17</v>
          </cell>
        </row>
        <row r="13">
          <cell r="C13" t="str">
            <v>Creative Me Preschool</v>
          </cell>
          <cell r="D13">
            <v>15</v>
          </cell>
          <cell r="E13">
            <v>19</v>
          </cell>
        </row>
        <row r="14">
          <cell r="C14" t="str">
            <v>Cudley Corner Child Care Centre Ltd-Hamilton</v>
          </cell>
          <cell r="D14">
            <v>9</v>
          </cell>
          <cell r="E14">
            <v>20</v>
          </cell>
        </row>
        <row r="15">
          <cell r="C15" t="str">
            <v>Daycare on Delaware</v>
          </cell>
          <cell r="D15">
            <v>3</v>
          </cell>
          <cell r="E15">
            <v>21</v>
          </cell>
        </row>
        <row r="16">
          <cell r="C16" t="str">
            <v>Dundas Valley Montessori School</v>
          </cell>
          <cell r="D16">
            <v>13</v>
          </cell>
          <cell r="E16">
            <v>24</v>
          </cell>
        </row>
        <row r="17">
          <cell r="C17" t="str">
            <v>Early Scholars Preschool</v>
          </cell>
          <cell r="D17">
            <v>8</v>
          </cell>
          <cell r="E17">
            <v>25</v>
          </cell>
        </row>
        <row r="18">
          <cell r="C18" t="str">
            <v>End of Day Club</v>
          </cell>
          <cell r="D18">
            <v>1</v>
          </cell>
          <cell r="E18">
            <v>27</v>
          </cell>
        </row>
        <row r="19">
          <cell r="C19" t="str">
            <v>Fan-Tastic Scholars Child Learning Centre</v>
          </cell>
          <cell r="D19">
            <v>1</v>
          </cell>
          <cell r="E19">
            <v>28</v>
          </cell>
        </row>
        <row r="20">
          <cell r="C20" t="str">
            <v>Farmer's Dell Co-operative Preschool</v>
          </cell>
          <cell r="D20">
            <v>11</v>
          </cell>
          <cell r="E20">
            <v>29</v>
          </cell>
        </row>
        <row r="21">
          <cell r="C21" t="str">
            <v>First Class Children's Centre</v>
          </cell>
          <cell r="D21">
            <v>2</v>
          </cell>
          <cell r="E21">
            <v>30</v>
          </cell>
        </row>
        <row r="22">
          <cell r="C22" t="str">
            <v>Garside Day Care Centre</v>
          </cell>
          <cell r="D22">
            <v>4</v>
          </cell>
          <cell r="E22">
            <v>32</v>
          </cell>
        </row>
        <row r="23">
          <cell r="C23" t="str">
            <v>Hamilton Early Learning Centre</v>
          </cell>
          <cell r="D23">
            <v>2</v>
          </cell>
          <cell r="E23">
            <v>39</v>
          </cell>
        </row>
        <row r="24">
          <cell r="C24" t="str">
            <v>Hamilton East Kiwanis - Queen Mary Site</v>
          </cell>
          <cell r="D24">
            <v>4</v>
          </cell>
          <cell r="E24">
            <v>40</v>
          </cell>
        </row>
        <row r="25">
          <cell r="C25" t="str">
            <v>Hamilton East Kiwanis Boys and Girls Club ELCC</v>
          </cell>
          <cell r="D25">
            <v>4</v>
          </cell>
          <cell r="E25">
            <v>41</v>
          </cell>
        </row>
        <row r="26">
          <cell r="C26" t="str">
            <v>Annunciation of Our Lord B&amp;A School Program</v>
          </cell>
          <cell r="D26">
            <v>8</v>
          </cell>
          <cell r="E26">
            <v>5</v>
          </cell>
        </row>
        <row r="27">
          <cell r="C27" t="str">
            <v>Blessed Teresa of Calcutta School Age Program</v>
          </cell>
          <cell r="D27">
            <v>7</v>
          </cell>
          <cell r="E27">
            <v>12</v>
          </cell>
        </row>
        <row r="28">
          <cell r="C28" t="str">
            <v>Cathedral Children's Centre</v>
          </cell>
          <cell r="D28">
            <v>3</v>
          </cell>
          <cell r="E28">
            <v>14</v>
          </cell>
        </row>
        <row r="29">
          <cell r="C29" t="str">
            <v>Corpus Christi Before and After School Program</v>
          </cell>
          <cell r="D29">
            <v>8</v>
          </cell>
          <cell r="E29">
            <v>18</v>
          </cell>
        </row>
        <row r="30">
          <cell r="C30" t="str">
            <v>Guardian Angels Before and After School Program</v>
          </cell>
          <cell r="D30">
            <v>15</v>
          </cell>
          <cell r="E30">
            <v>37</v>
          </cell>
        </row>
        <row r="31">
          <cell r="C31" t="str">
            <v>Holy Name of Jesus Early Learning and Care Centre</v>
          </cell>
          <cell r="D31">
            <v>3</v>
          </cell>
          <cell r="E31">
            <v>47</v>
          </cell>
        </row>
        <row r="32">
          <cell r="C32" t="str">
            <v>Holy Name of Mary Before and After School Program</v>
          </cell>
          <cell r="D32">
            <v>12</v>
          </cell>
          <cell r="E32">
            <v>48</v>
          </cell>
        </row>
        <row r="33">
          <cell r="C33" t="str">
            <v>Immaculate Conception Before and After School Program</v>
          </cell>
          <cell r="D33">
            <v>12</v>
          </cell>
          <cell r="E33">
            <v>50</v>
          </cell>
        </row>
        <row r="34">
          <cell r="C34" t="str">
            <v>Immaculate Heart of Mary Early Learning &amp; Child Care Centre</v>
          </cell>
          <cell r="D34">
            <v>11</v>
          </cell>
          <cell r="E34">
            <v>51</v>
          </cell>
        </row>
        <row r="35">
          <cell r="C35" t="str">
            <v>Our Lady of Lourdes Before &amp; after School Program</v>
          </cell>
          <cell r="D35">
            <v>7</v>
          </cell>
          <cell r="E35">
            <v>89</v>
          </cell>
        </row>
        <row r="36">
          <cell r="C36" t="str">
            <v>Our Lady of Mount Carmel</v>
          </cell>
          <cell r="D36">
            <v>15</v>
          </cell>
          <cell r="E36">
            <v>90</v>
          </cell>
        </row>
        <row r="37">
          <cell r="C37" t="str">
            <v>Our Lady of Peace Before and After School Program</v>
          </cell>
          <cell r="D37">
            <v>10</v>
          </cell>
          <cell r="E37">
            <v>91</v>
          </cell>
        </row>
        <row r="38">
          <cell r="C38" t="str">
            <v>Our Lady of the Assumption Before and After School Program</v>
          </cell>
          <cell r="D38">
            <v>9</v>
          </cell>
          <cell r="E38">
            <v>92</v>
          </cell>
        </row>
        <row r="39">
          <cell r="C39" t="str">
            <v>Regina Mundi Before &amp; After School Program</v>
          </cell>
          <cell r="D39">
            <v>8</v>
          </cell>
          <cell r="E39">
            <v>106</v>
          </cell>
        </row>
        <row r="40">
          <cell r="C40" t="str">
            <v>St Ann - Ancaster Before &amp; After</v>
          </cell>
          <cell r="D40">
            <v>12</v>
          </cell>
          <cell r="E40">
            <v>110</v>
          </cell>
        </row>
        <row r="41">
          <cell r="C41" t="str">
            <v>St Ann Early Learning and Care Centre</v>
          </cell>
          <cell r="D41">
            <v>3</v>
          </cell>
          <cell r="E41">
            <v>111</v>
          </cell>
        </row>
        <row r="42">
          <cell r="C42" t="str">
            <v>St Bernadette Early Learning and Care Centre</v>
          </cell>
          <cell r="D42">
            <v>13</v>
          </cell>
          <cell r="E42">
            <v>112</v>
          </cell>
        </row>
        <row r="43">
          <cell r="C43" t="str">
            <v>St Brigid Early Learning and Care Centre</v>
          </cell>
          <cell r="D43">
            <v>3</v>
          </cell>
          <cell r="E43">
            <v>113</v>
          </cell>
        </row>
        <row r="44">
          <cell r="C44" t="str">
            <v>St David Early Learning and Care Centre</v>
          </cell>
          <cell r="D44">
            <v>9</v>
          </cell>
          <cell r="E44">
            <v>114</v>
          </cell>
        </row>
        <row r="45">
          <cell r="C45" t="str">
            <v>St Eugene Before and After School Program</v>
          </cell>
          <cell r="D45">
            <v>4</v>
          </cell>
          <cell r="E45">
            <v>115</v>
          </cell>
        </row>
        <row r="46">
          <cell r="C46" t="str">
            <v>St Francis Early Learning and Care Centre</v>
          </cell>
          <cell r="D46">
            <v>10</v>
          </cell>
          <cell r="E46">
            <v>116</v>
          </cell>
        </row>
        <row r="47">
          <cell r="C47" t="str">
            <v>St Helen Early Learning and Care Centre</v>
          </cell>
          <cell r="D47">
            <v>4</v>
          </cell>
          <cell r="E47">
            <v>117</v>
          </cell>
        </row>
        <row r="48">
          <cell r="C48" t="str">
            <v>St Paul's Before and After School Program</v>
          </cell>
          <cell r="D48">
            <v>9</v>
          </cell>
          <cell r="E48">
            <v>118</v>
          </cell>
        </row>
        <row r="49">
          <cell r="C49" t="str">
            <v>St Vincent de Paul Childrens Centre</v>
          </cell>
          <cell r="D49">
            <v>8</v>
          </cell>
          <cell r="E49">
            <v>119</v>
          </cell>
        </row>
        <row r="50">
          <cell r="C50" t="str">
            <v>St. Clare of Assisi Before &amp; After School Program</v>
          </cell>
          <cell r="D50">
            <v>10</v>
          </cell>
          <cell r="E50">
            <v>120</v>
          </cell>
        </row>
        <row r="51">
          <cell r="C51" t="str">
            <v>St. John Paul II Before &amp; After School Program</v>
          </cell>
          <cell r="D51">
            <v>7</v>
          </cell>
          <cell r="E51">
            <v>123</v>
          </cell>
        </row>
        <row r="52">
          <cell r="C52" t="str">
            <v>St. Joseph Before and After School Program</v>
          </cell>
          <cell r="D52">
            <v>1</v>
          </cell>
          <cell r="E52">
            <v>124</v>
          </cell>
        </row>
        <row r="53">
          <cell r="C53" t="str">
            <v>St. Margaret  Mary  Before and After School Program</v>
          </cell>
          <cell r="D53">
            <v>6</v>
          </cell>
          <cell r="E53">
            <v>125</v>
          </cell>
        </row>
        <row r="54">
          <cell r="C54" t="str">
            <v>St. Marguerite d'Youville Children's Centre</v>
          </cell>
          <cell r="D54">
            <v>7</v>
          </cell>
          <cell r="E54">
            <v>126</v>
          </cell>
        </row>
        <row r="55">
          <cell r="C55" t="str">
            <v>St. Mark Before and After School Program</v>
          </cell>
          <cell r="D55">
            <v>9</v>
          </cell>
          <cell r="E55">
            <v>127</v>
          </cell>
        </row>
        <row r="56">
          <cell r="C56" t="str">
            <v>St. Michael Before and After School Program</v>
          </cell>
          <cell r="D56">
            <v>7</v>
          </cell>
          <cell r="E56">
            <v>132</v>
          </cell>
        </row>
        <row r="57">
          <cell r="C57" t="str">
            <v>St. Teresa of Avila Before and After School Program</v>
          </cell>
          <cell r="D57">
            <v>8</v>
          </cell>
          <cell r="E57">
            <v>135</v>
          </cell>
        </row>
        <row r="58">
          <cell r="C58" t="str">
            <v>St. Therese of Lisieux Before and After School Program</v>
          </cell>
          <cell r="D58">
            <v>8</v>
          </cell>
          <cell r="E58">
            <v>136</v>
          </cell>
        </row>
        <row r="59">
          <cell r="C59" t="str">
            <v>St. Thomas More Children's Centre</v>
          </cell>
          <cell r="D59">
            <v>8</v>
          </cell>
          <cell r="E59">
            <v>137</v>
          </cell>
        </row>
        <row r="60">
          <cell r="C60" t="str">
            <v>St. Thomas Waterdown Before and After School Program</v>
          </cell>
          <cell r="D60">
            <v>15</v>
          </cell>
          <cell r="E60">
            <v>138</v>
          </cell>
        </row>
        <row r="61">
          <cell r="C61" t="str">
            <v>Sts. Peter and Paul Before and After School Program</v>
          </cell>
          <cell r="D61">
            <v>8</v>
          </cell>
          <cell r="E61">
            <v>143</v>
          </cell>
        </row>
        <row r="62">
          <cell r="C62" t="str">
            <v>Heritage Green Child Care</v>
          </cell>
          <cell r="D62">
            <v>9</v>
          </cell>
          <cell r="E62">
            <v>43</v>
          </cell>
        </row>
        <row r="63">
          <cell r="C63" t="str">
            <v>Heritage Green Mount Albion</v>
          </cell>
          <cell r="D63">
            <v>9</v>
          </cell>
          <cell r="E63">
            <v>44</v>
          </cell>
        </row>
        <row r="64">
          <cell r="C64" t="str">
            <v>Higher Learning Montessori Preschool</v>
          </cell>
          <cell r="D64">
            <v>12</v>
          </cell>
          <cell r="E64">
            <v>45</v>
          </cell>
        </row>
        <row r="65">
          <cell r="C65" t="str">
            <v>Imagineer’s Early Learning Centre</v>
          </cell>
          <cell r="D65">
            <v>8</v>
          </cell>
          <cell r="E65">
            <v>49</v>
          </cell>
        </row>
        <row r="66">
          <cell r="C66" t="str">
            <v>Infant Jesus Day Care Waterdown</v>
          </cell>
          <cell r="D66">
            <v>15</v>
          </cell>
          <cell r="E66">
            <v>52</v>
          </cell>
        </row>
        <row r="67">
          <cell r="C67" t="str">
            <v>Infant Jesus Kindergarten &amp; Nursery</v>
          </cell>
          <cell r="D67">
            <v>8</v>
          </cell>
          <cell r="E67">
            <v>53</v>
          </cell>
        </row>
        <row r="68">
          <cell r="C68" t="str">
            <v>Jacks &amp; Jills Co-op Preschool of Ancaster</v>
          </cell>
          <cell r="D68">
            <v>12</v>
          </cell>
          <cell r="E68">
            <v>54</v>
          </cell>
        </row>
        <row r="69">
          <cell r="C69" t="str">
            <v>Jamesville Bennetto Community Care</v>
          </cell>
          <cell r="D69">
            <v>2</v>
          </cell>
          <cell r="E69">
            <v>56</v>
          </cell>
        </row>
        <row r="70">
          <cell r="C70" t="str">
            <v>Jamesville Children's Centre</v>
          </cell>
          <cell r="D70">
            <v>2</v>
          </cell>
          <cell r="E70">
            <v>57</v>
          </cell>
        </row>
        <row r="71">
          <cell r="C71" t="str">
            <v>Kids and Company Hamilton</v>
          </cell>
          <cell r="D71">
            <v>1</v>
          </cell>
          <cell r="E71">
            <v>58</v>
          </cell>
        </row>
        <row r="72">
          <cell r="C72" t="str">
            <v>Kinderseeds</v>
          </cell>
          <cell r="D72">
            <v>11</v>
          </cell>
          <cell r="E72">
            <v>59</v>
          </cell>
        </row>
        <row r="73">
          <cell r="C73" t="str">
            <v>Kindertown Child Care Centre</v>
          </cell>
          <cell r="D73">
            <v>9</v>
          </cell>
          <cell r="E73">
            <v>60</v>
          </cell>
        </row>
        <row r="74">
          <cell r="C74" t="str">
            <v>La Garderie le Petit Navire</v>
          </cell>
          <cell r="D74">
            <v>3</v>
          </cell>
          <cell r="E74">
            <v>61</v>
          </cell>
        </row>
        <row r="75">
          <cell r="C75" t="str">
            <v>Le Ballon Rouge de Hamilton</v>
          </cell>
          <cell r="D75">
            <v>8</v>
          </cell>
          <cell r="E75">
            <v>63</v>
          </cell>
        </row>
        <row r="76">
          <cell r="C76" t="str">
            <v>Little Learning House - Fennell</v>
          </cell>
          <cell r="D76">
            <v>7</v>
          </cell>
          <cell r="E76">
            <v>67</v>
          </cell>
        </row>
        <row r="77">
          <cell r="C77" t="str">
            <v>Little Learning House Infant and Toddler Centre</v>
          </cell>
          <cell r="D77">
            <v>7</v>
          </cell>
          <cell r="E77">
            <v>68</v>
          </cell>
        </row>
        <row r="78">
          <cell r="C78" t="str">
            <v>Little Mountaineers Co-operative Preschool</v>
          </cell>
          <cell r="D78">
            <v>7</v>
          </cell>
          <cell r="E78">
            <v>69</v>
          </cell>
        </row>
        <row r="79">
          <cell r="C79" t="str">
            <v>Little Peoples Day Care Centre</v>
          </cell>
          <cell r="D79">
            <v>8</v>
          </cell>
          <cell r="E79">
            <v>70</v>
          </cell>
        </row>
        <row r="80">
          <cell r="C80" t="str">
            <v>Lucky Day Nursery</v>
          </cell>
          <cell r="D80">
            <v>4</v>
          </cell>
          <cell r="E80">
            <v>71</v>
          </cell>
        </row>
        <row r="81">
          <cell r="C81" t="str">
            <v>Lyonsgate Montessori School</v>
          </cell>
          <cell r="D81">
            <v>1</v>
          </cell>
          <cell r="E81">
            <v>72</v>
          </cell>
        </row>
        <row r="82">
          <cell r="C82" t="str">
            <v>McMaster Children's Centre</v>
          </cell>
          <cell r="D82">
            <v>1</v>
          </cell>
          <cell r="E82">
            <v>73</v>
          </cell>
        </row>
        <row r="83">
          <cell r="C83" t="str">
            <v>McMaster Students Union Day Care Centre</v>
          </cell>
          <cell r="D83">
            <v>1</v>
          </cell>
          <cell r="E83">
            <v>74</v>
          </cell>
        </row>
        <row r="84">
          <cell r="C84" t="str">
            <v>Meadowlands Preschool Inc.</v>
          </cell>
          <cell r="D84">
            <v>12</v>
          </cell>
          <cell r="E84">
            <v>75</v>
          </cell>
        </row>
        <row r="85">
          <cell r="C85" t="str">
            <v>Mother Goose Co-operative Preschool</v>
          </cell>
          <cell r="D85">
            <v>1</v>
          </cell>
          <cell r="E85">
            <v>79</v>
          </cell>
        </row>
        <row r="86">
          <cell r="C86" t="str">
            <v>Mountain Nursery School</v>
          </cell>
          <cell r="D86">
            <v>6</v>
          </cell>
          <cell r="E86">
            <v>81</v>
          </cell>
        </row>
        <row r="87">
          <cell r="C87" t="str">
            <v>Pumpkin Patch Day Care Centre</v>
          </cell>
          <cell r="D87">
            <v>7</v>
          </cell>
          <cell r="E87">
            <v>101</v>
          </cell>
        </row>
        <row r="88">
          <cell r="C88" t="str">
            <v>Pumpkin Patch Infant Centre</v>
          </cell>
          <cell r="D88">
            <v>7</v>
          </cell>
          <cell r="E88">
            <v>102</v>
          </cell>
        </row>
        <row r="89">
          <cell r="C89" t="str">
            <v>Niwasa Early Learning and Care Centre</v>
          </cell>
          <cell r="D89">
            <v>4</v>
          </cell>
          <cell r="E89">
            <v>85</v>
          </cell>
        </row>
        <row r="90">
          <cell r="C90" t="str">
            <v>Niwasa Head Start Preschool</v>
          </cell>
          <cell r="D90">
            <v>4</v>
          </cell>
          <cell r="E90">
            <v>86</v>
          </cell>
        </row>
        <row r="91">
          <cell r="C91" t="str">
            <v>Noah's Ark Children's Centre</v>
          </cell>
          <cell r="D91">
            <v>7</v>
          </cell>
          <cell r="E91">
            <v>87</v>
          </cell>
        </row>
        <row r="92">
          <cell r="C92" t="str">
            <v>Oxford Learning, Little Readers</v>
          </cell>
          <cell r="D92">
            <v>10</v>
          </cell>
          <cell r="E92">
            <v>93</v>
          </cell>
        </row>
        <row r="93">
          <cell r="C93" t="str">
            <v>Paradise Corners Children's Centre</v>
          </cell>
          <cell r="D93">
            <v>8</v>
          </cell>
          <cell r="E93">
            <v>94</v>
          </cell>
        </row>
        <row r="94">
          <cell r="C94" t="str">
            <v>Paramount Family Centre</v>
          </cell>
          <cell r="D94">
            <v>9</v>
          </cell>
          <cell r="E94">
            <v>95</v>
          </cell>
        </row>
        <row r="95">
          <cell r="C95" t="str">
            <v>Parkside Daycare Inc.</v>
          </cell>
          <cell r="D95">
            <v>15</v>
          </cell>
          <cell r="E95">
            <v>96</v>
          </cell>
        </row>
        <row r="96">
          <cell r="C96" t="str">
            <v>Peekaboo Child Care Centre - Hamilton St</v>
          </cell>
          <cell r="D96">
            <v>15</v>
          </cell>
          <cell r="E96">
            <v>97</v>
          </cell>
        </row>
        <row r="97">
          <cell r="C97" t="str">
            <v>Peekaboo Child Care Centre - LEAP</v>
          </cell>
          <cell r="D97">
            <v>15</v>
          </cell>
          <cell r="E97">
            <v>98</v>
          </cell>
        </row>
        <row r="98">
          <cell r="C98" t="str">
            <v>Peter Pan Co-operative Pre-school</v>
          </cell>
          <cell r="D98">
            <v>8</v>
          </cell>
          <cell r="E98">
            <v>99</v>
          </cell>
        </row>
        <row r="99">
          <cell r="C99" t="str">
            <v>Pied Piper Co-operative Preschool</v>
          </cell>
          <cell r="D99">
            <v>8</v>
          </cell>
          <cell r="E99">
            <v>100</v>
          </cell>
        </row>
        <row r="100">
          <cell r="C100" t="str">
            <v>Red Hill Family Centre</v>
          </cell>
          <cell r="D100">
            <v>5</v>
          </cell>
          <cell r="E100">
            <v>105</v>
          </cell>
        </row>
        <row r="101">
          <cell r="C101" t="str">
            <v>St. Joachim Children's Centre of Ancaster</v>
          </cell>
          <cell r="D101">
            <v>12</v>
          </cell>
          <cell r="E101">
            <v>122</v>
          </cell>
        </row>
        <row r="102">
          <cell r="C102" t="str">
            <v>St. Peter's Children's Day Care Centre of Hamilton</v>
          </cell>
          <cell r="D102">
            <v>3</v>
          </cell>
          <cell r="E102">
            <v>133</v>
          </cell>
        </row>
        <row r="103">
          <cell r="C103" t="str">
            <v>St. Peter's Day Care Before &amp; After School Program (Adelaide Hoodless)</v>
          </cell>
          <cell r="D103">
            <v>3</v>
          </cell>
          <cell r="E103">
            <v>134</v>
          </cell>
        </row>
        <row r="104">
          <cell r="C104" t="str">
            <v>St. James Co-operative Nursery School of Dundas</v>
          </cell>
          <cell r="D104">
            <v>13</v>
          </cell>
          <cell r="E104">
            <v>121</v>
          </cell>
        </row>
        <row r="105">
          <cell r="C105" t="str">
            <v>St. Mark's Co-operative Pre-school</v>
          </cell>
          <cell r="D105">
            <v>13</v>
          </cell>
          <cell r="E105">
            <v>128</v>
          </cell>
        </row>
        <row r="106">
          <cell r="C106" t="str">
            <v>St. Martin's Manor Early Learning Centre</v>
          </cell>
          <cell r="D106">
            <v>8</v>
          </cell>
          <cell r="E106">
            <v>129</v>
          </cell>
        </row>
        <row r="107">
          <cell r="C107" t="str">
            <v>St. Matthew Child And Family Centre</v>
          </cell>
          <cell r="D107">
            <v>11</v>
          </cell>
          <cell r="E107">
            <v>130</v>
          </cell>
        </row>
        <row r="108">
          <cell r="C108" t="str">
            <v>St. Matthew's Children's Centre</v>
          </cell>
          <cell r="D108">
            <v>3</v>
          </cell>
          <cell r="E108">
            <v>131</v>
          </cell>
        </row>
        <row r="109">
          <cell r="C109" t="str">
            <v>Stoney Creek Co-operative Pre-School</v>
          </cell>
          <cell r="D109">
            <v>9</v>
          </cell>
          <cell r="E109">
            <v>141</v>
          </cell>
        </row>
        <row r="110">
          <cell r="C110" t="str">
            <v>Stoney Creek YMCA Day Care Centre</v>
          </cell>
          <cell r="D110">
            <v>9</v>
          </cell>
          <cell r="E110">
            <v>142</v>
          </cell>
        </row>
        <row r="111">
          <cell r="C111" t="str">
            <v>Sunshine &amp; Rainbows Christian Day Care Centre</v>
          </cell>
          <cell r="D111">
            <v>10</v>
          </cell>
          <cell r="E111">
            <v>144</v>
          </cell>
        </row>
        <row r="112">
          <cell r="C112" t="str">
            <v>Sunshine Daycare</v>
          </cell>
          <cell r="D112">
            <v>12</v>
          </cell>
          <cell r="E112">
            <v>145</v>
          </cell>
        </row>
        <row r="113">
          <cell r="C113" t="str">
            <v>Tapawingo Day Care</v>
          </cell>
          <cell r="D113">
            <v>7</v>
          </cell>
          <cell r="E113">
            <v>148</v>
          </cell>
        </row>
        <row r="114">
          <cell r="C114" t="str">
            <v>TEMPLE PLAYHOUSE ENRICHMENT SCHOOL INC.</v>
          </cell>
          <cell r="D114">
            <v>1</v>
          </cell>
          <cell r="E114">
            <v>146</v>
          </cell>
        </row>
        <row r="115">
          <cell r="C115" t="str">
            <v>Little Angels Infant &amp; Toddler Centre</v>
          </cell>
          <cell r="D115">
            <v>15</v>
          </cell>
          <cell r="E115">
            <v>66</v>
          </cell>
        </row>
        <row r="116">
          <cell r="C116" t="str">
            <v>Millgrove Majors Children's Centre</v>
          </cell>
          <cell r="D116">
            <v>15</v>
          </cell>
          <cell r="E116">
            <v>78</v>
          </cell>
        </row>
        <row r="117">
          <cell r="C117" t="str">
            <v>The Millgrove Children's Centre</v>
          </cell>
          <cell r="D117">
            <v>15</v>
          </cell>
          <cell r="E117">
            <v>150</v>
          </cell>
        </row>
        <row r="118">
          <cell r="C118" t="str">
            <v>Tiny Hoppers Early Learning Centres Stoney Creek Paramount</v>
          </cell>
          <cell r="D118">
            <v>9</v>
          </cell>
          <cell r="E118">
            <v>151</v>
          </cell>
        </row>
        <row r="119">
          <cell r="C119" t="str">
            <v>Delta Adventure Camp</v>
          </cell>
          <cell r="D119">
            <v>4</v>
          </cell>
          <cell r="E119">
            <v>22</v>
          </cell>
        </row>
        <row r="120">
          <cell r="C120" t="str">
            <v>Today's Family - Collegiate Avenue</v>
          </cell>
          <cell r="D120">
            <v>9</v>
          </cell>
          <cell r="E120">
            <v>152</v>
          </cell>
        </row>
        <row r="121">
          <cell r="C121" t="str">
            <v>Today's Family - Dundas</v>
          </cell>
          <cell r="D121">
            <v>13</v>
          </cell>
          <cell r="E121">
            <v>153</v>
          </cell>
        </row>
        <row r="122">
          <cell r="C122" t="str">
            <v>Today's Family - Eastmount</v>
          </cell>
          <cell r="D122">
            <v>7</v>
          </cell>
          <cell r="E122">
            <v>154</v>
          </cell>
        </row>
        <row r="123">
          <cell r="C123" t="str">
            <v>Today's Family - Linden Park</v>
          </cell>
          <cell r="D123">
            <v>7</v>
          </cell>
          <cell r="E123">
            <v>155</v>
          </cell>
        </row>
        <row r="124">
          <cell r="C124" t="str">
            <v>Today's Family - Saltfleet Early Learning and Child Care Centre</v>
          </cell>
          <cell r="D124">
            <v>9</v>
          </cell>
          <cell r="E124">
            <v>156</v>
          </cell>
        </row>
        <row r="125">
          <cell r="C125" t="str">
            <v>Today's Family Children's Centre, Hamilton</v>
          </cell>
          <cell r="D125">
            <v>8</v>
          </cell>
          <cell r="E125">
            <v>157</v>
          </cell>
        </row>
        <row r="126">
          <cell r="C126" t="str">
            <v>Today's Family R.A. Ridell School Age Program</v>
          </cell>
          <cell r="D126">
            <v>8</v>
          </cell>
          <cell r="E126">
            <v>158</v>
          </cell>
        </row>
        <row r="127">
          <cell r="C127" t="str">
            <v>Today's Family, Huntington Park Schook, Age Program</v>
          </cell>
          <cell r="D127">
            <v>6</v>
          </cell>
          <cell r="E127">
            <v>159</v>
          </cell>
        </row>
        <row r="128">
          <cell r="C128" t="str">
            <v>Stoney Creek Child Care Centre Inc.</v>
          </cell>
          <cell r="D128">
            <v>11</v>
          </cell>
          <cell r="E128">
            <v>140</v>
          </cell>
        </row>
        <row r="129">
          <cell r="C129" t="str">
            <v>Ancaster Meadow Children's Centre</v>
          </cell>
          <cell r="D129">
            <v>12</v>
          </cell>
          <cell r="E129">
            <v>2</v>
          </cell>
        </row>
        <row r="130">
          <cell r="C130" t="str">
            <v>Balaclava</v>
          </cell>
          <cell r="D130">
            <v>15</v>
          </cell>
          <cell r="E130">
            <v>8</v>
          </cell>
        </row>
        <row r="131">
          <cell r="C131" t="str">
            <v>Bellmoore</v>
          </cell>
          <cell r="D131">
            <v>11</v>
          </cell>
          <cell r="E131">
            <v>9</v>
          </cell>
        </row>
        <row r="132">
          <cell r="C132" t="str">
            <v>Cathy Wever</v>
          </cell>
          <cell r="D132">
            <v>3</v>
          </cell>
          <cell r="E132">
            <v>15</v>
          </cell>
        </row>
        <row r="133">
          <cell r="C133" t="str">
            <v>Dundas Central Children's Centre</v>
          </cell>
          <cell r="D133">
            <v>13</v>
          </cell>
          <cell r="E133">
            <v>23</v>
          </cell>
        </row>
        <row r="134">
          <cell r="C134" t="str">
            <v>Elizabeth Bagshaw</v>
          </cell>
          <cell r="D134">
            <v>5</v>
          </cell>
          <cell r="E134">
            <v>26</v>
          </cell>
        </row>
        <row r="135">
          <cell r="C135" t="str">
            <v>Gatestone Children's Centre</v>
          </cell>
          <cell r="D135">
            <v>9</v>
          </cell>
          <cell r="E135">
            <v>33</v>
          </cell>
        </row>
        <row r="136">
          <cell r="C136" t="str">
            <v>Glen Echo Children's Centre</v>
          </cell>
          <cell r="D136">
            <v>5</v>
          </cell>
          <cell r="E136">
            <v>34</v>
          </cell>
        </row>
        <row r="137">
          <cell r="C137" t="str">
            <v>Gordon Price Children's Centre</v>
          </cell>
          <cell r="D137">
            <v>8</v>
          </cell>
          <cell r="E137">
            <v>35</v>
          </cell>
        </row>
        <row r="138">
          <cell r="C138" t="str">
            <v>Greensville Elementary School</v>
          </cell>
          <cell r="D138">
            <v>14</v>
          </cell>
          <cell r="E138">
            <v>36</v>
          </cell>
        </row>
        <row r="139">
          <cell r="C139" t="str">
            <v>Helen Detwiler Children's Centre</v>
          </cell>
          <cell r="D139">
            <v>7</v>
          </cell>
          <cell r="E139">
            <v>42</v>
          </cell>
        </row>
        <row r="140">
          <cell r="C140" t="str">
            <v>Hillcrest Children's Centre</v>
          </cell>
          <cell r="D140">
            <v>4</v>
          </cell>
          <cell r="E140">
            <v>46</v>
          </cell>
        </row>
        <row r="141">
          <cell r="C141" t="str">
            <v>James MacDonald Children's Centre</v>
          </cell>
          <cell r="D141">
            <v>8</v>
          </cell>
          <cell r="E141">
            <v>55</v>
          </cell>
        </row>
        <row r="142">
          <cell r="C142" t="str">
            <v>Lawfield Children's Centre</v>
          </cell>
          <cell r="D142">
            <v>7</v>
          </cell>
          <cell r="E142">
            <v>62</v>
          </cell>
        </row>
        <row r="143">
          <cell r="C143" t="str">
            <v>Lincoln Alexander Children's Centre</v>
          </cell>
          <cell r="D143">
            <v>7</v>
          </cell>
          <cell r="E143">
            <v>65</v>
          </cell>
        </row>
        <row r="144">
          <cell r="C144" t="str">
            <v>Memorial Children's Centre</v>
          </cell>
          <cell r="D144">
            <v>10</v>
          </cell>
          <cell r="E144">
            <v>76</v>
          </cell>
        </row>
        <row r="145">
          <cell r="C145" t="str">
            <v>Michaelle Jean</v>
          </cell>
          <cell r="D145">
            <v>11</v>
          </cell>
          <cell r="E145">
            <v>77</v>
          </cell>
        </row>
        <row r="146">
          <cell r="C146" t="str">
            <v>Mount Hope</v>
          </cell>
          <cell r="D146">
            <v>11</v>
          </cell>
          <cell r="E146">
            <v>80</v>
          </cell>
        </row>
        <row r="147">
          <cell r="C147" t="str">
            <v>Mountain View (Stoney Creek)</v>
          </cell>
          <cell r="D147">
            <v>10</v>
          </cell>
          <cell r="E147">
            <v>82</v>
          </cell>
        </row>
        <row r="148">
          <cell r="C148" t="str">
            <v>Mountview Children's Centre</v>
          </cell>
          <cell r="D148">
            <v>8</v>
          </cell>
          <cell r="E148">
            <v>84</v>
          </cell>
        </row>
        <row r="149">
          <cell r="C149" t="str">
            <v>Queensdale Children's Centre</v>
          </cell>
          <cell r="D149">
            <v>7</v>
          </cell>
          <cell r="E149">
            <v>103</v>
          </cell>
        </row>
        <row r="150">
          <cell r="C150" t="str">
            <v>Ray Lewis Children's Centre</v>
          </cell>
          <cell r="D150">
            <v>7</v>
          </cell>
          <cell r="E150">
            <v>104</v>
          </cell>
        </row>
        <row r="151">
          <cell r="C151" t="str">
            <v>Sir Wilfrid Laurier Children's Centre</v>
          </cell>
          <cell r="D151">
            <v>5</v>
          </cell>
          <cell r="E151">
            <v>108</v>
          </cell>
        </row>
        <row r="152">
          <cell r="C152" t="str">
            <v>Templemead Children's Centre</v>
          </cell>
          <cell r="D152">
            <v>6</v>
          </cell>
          <cell r="E152">
            <v>149</v>
          </cell>
        </row>
        <row r="153">
          <cell r="C153" t="str">
            <v>Winona Elementary School</v>
          </cell>
          <cell r="D153">
            <v>11</v>
          </cell>
          <cell r="E153">
            <v>175</v>
          </cell>
        </row>
        <row r="154">
          <cell r="C154" t="str">
            <v>Village Children's Centre of Waterdown</v>
          </cell>
          <cell r="D154">
            <v>15</v>
          </cell>
          <cell r="E154">
            <v>161</v>
          </cell>
        </row>
        <row r="155">
          <cell r="C155" t="str">
            <v>Village Gate Montessori School</v>
          </cell>
          <cell r="D155">
            <v>12</v>
          </cell>
          <cell r="E155">
            <v>162</v>
          </cell>
        </row>
        <row r="156">
          <cell r="C156" t="str">
            <v>VILLAGE TREEHOUSE CHILD CARE INC.</v>
          </cell>
          <cell r="D156">
            <v>12</v>
          </cell>
          <cell r="E156">
            <v>160</v>
          </cell>
        </row>
        <row r="157">
          <cell r="C157" t="str">
            <v>Waterdown District Children's Centre</v>
          </cell>
          <cell r="D157">
            <v>15</v>
          </cell>
          <cell r="E157">
            <v>163</v>
          </cell>
        </row>
        <row r="158">
          <cell r="C158" t="str">
            <v>Waterdown District School Age - Guy Brown</v>
          </cell>
          <cell r="D158">
            <v>15</v>
          </cell>
          <cell r="E158">
            <v>164</v>
          </cell>
        </row>
        <row r="159">
          <cell r="C159" t="str">
            <v>Waterdown District School Age Program-Mary Hopkins</v>
          </cell>
          <cell r="D159">
            <v>15</v>
          </cell>
          <cell r="E159">
            <v>165</v>
          </cell>
        </row>
        <row r="160">
          <cell r="C160" t="str">
            <v>Way to Learn Daycare</v>
          </cell>
          <cell r="D160">
            <v>4</v>
          </cell>
          <cell r="E160">
            <v>166</v>
          </cell>
        </row>
        <row r="161">
          <cell r="C161" t="str">
            <v>Wesley Child Care Centre</v>
          </cell>
          <cell r="D161">
            <v>2</v>
          </cell>
          <cell r="E161">
            <v>168</v>
          </cell>
        </row>
        <row r="162">
          <cell r="C162" t="str">
            <v>Wesley School Age Program-Beverly Central Site</v>
          </cell>
          <cell r="D162">
            <v>14</v>
          </cell>
          <cell r="E162">
            <v>169</v>
          </cell>
        </row>
        <row r="163">
          <cell r="C163" t="str">
            <v>Wesley School Age Program-Hess Street Site</v>
          </cell>
          <cell r="D163">
            <v>2</v>
          </cell>
          <cell r="E163">
            <v>170</v>
          </cell>
        </row>
        <row r="164">
          <cell r="C164" t="str">
            <v>West Mountain Montessori School</v>
          </cell>
          <cell r="D164">
            <v>8</v>
          </cell>
          <cell r="E164">
            <v>171</v>
          </cell>
        </row>
        <row r="165">
          <cell r="C165" t="str">
            <v>Westdale Children's School</v>
          </cell>
          <cell r="D165">
            <v>1</v>
          </cell>
          <cell r="E165">
            <v>172</v>
          </cell>
        </row>
        <row r="166">
          <cell r="C166" t="str">
            <v>Westdale Co-operative Preschool</v>
          </cell>
          <cell r="D166">
            <v>1</v>
          </cell>
          <cell r="E166">
            <v>173</v>
          </cell>
        </row>
        <row r="167">
          <cell r="C167" t="str">
            <v>Winona Children's Centre</v>
          </cell>
          <cell r="D167">
            <v>11</v>
          </cell>
          <cell r="E167">
            <v>174</v>
          </cell>
        </row>
        <row r="168">
          <cell r="C168" t="str">
            <v>Flamborough Family  YMCA Child Care Centre</v>
          </cell>
          <cell r="D168">
            <v>15</v>
          </cell>
          <cell r="E168">
            <v>31</v>
          </cell>
        </row>
        <row r="169">
          <cell r="C169" t="str">
            <v>Hamilton Downtown YMCA Child Care Centre</v>
          </cell>
          <cell r="D169">
            <v>2</v>
          </cell>
          <cell r="E169">
            <v>38</v>
          </cell>
        </row>
        <row r="170">
          <cell r="C170" t="str">
            <v>Les Chater YMCA Child Care Centre</v>
          </cell>
          <cell r="D170">
            <v>7</v>
          </cell>
          <cell r="E170">
            <v>64</v>
          </cell>
        </row>
        <row r="171">
          <cell r="C171" t="str">
            <v>Mountain YMCA Child Care Centre</v>
          </cell>
          <cell r="D171">
            <v>7</v>
          </cell>
          <cell r="E171">
            <v>83</v>
          </cell>
        </row>
        <row r="172">
          <cell r="C172" t="str">
            <v>Sir William Osler Ymca Child Care Centre</v>
          </cell>
          <cell r="D172">
            <v>13</v>
          </cell>
          <cell r="E172">
            <v>109</v>
          </cell>
        </row>
        <row r="173">
          <cell r="C173" t="str">
            <v>Wellington YMCA Child Care Centre</v>
          </cell>
          <cell r="D173">
            <v>7</v>
          </cell>
          <cell r="E173">
            <v>167</v>
          </cell>
        </row>
        <row r="174">
          <cell r="C174" t="str">
            <v>YMCA  Queen Victoria</v>
          </cell>
          <cell r="D174">
            <v>2</v>
          </cell>
          <cell r="E174">
            <v>176</v>
          </cell>
        </row>
        <row r="175">
          <cell r="C175" t="str">
            <v>YMCA Extended camp (South Gate Presbyterian Church)</v>
          </cell>
          <cell r="D175">
            <v>7</v>
          </cell>
          <cell r="E175">
            <v>178</v>
          </cell>
        </row>
        <row r="176">
          <cell r="C176" t="str">
            <v>YMCA Kindercare &amp; SACC - A.M. Cunningham</v>
          </cell>
          <cell r="D176">
            <v>4</v>
          </cell>
          <cell r="E176">
            <v>179</v>
          </cell>
        </row>
        <row r="177">
          <cell r="C177" t="str">
            <v>YMCA Kindercare &amp; SACC - Billy Green School</v>
          </cell>
          <cell r="D177">
            <v>9</v>
          </cell>
          <cell r="E177">
            <v>180</v>
          </cell>
        </row>
        <row r="178">
          <cell r="C178" t="str">
            <v>YMCA Kindercare &amp; SACC - Janet Lee School</v>
          </cell>
          <cell r="D178">
            <v>9</v>
          </cell>
          <cell r="E178">
            <v>181</v>
          </cell>
        </row>
        <row r="179">
          <cell r="C179" t="str">
            <v>YMCA Kindercare &amp; SACC - Richard Beasley</v>
          </cell>
          <cell r="D179">
            <v>6</v>
          </cell>
          <cell r="E179">
            <v>182</v>
          </cell>
        </row>
        <row r="180">
          <cell r="C180" t="str">
            <v>YMCA Kindercare &amp; School Age- Holbrook</v>
          </cell>
          <cell r="D180">
            <v>8</v>
          </cell>
          <cell r="E180">
            <v>183</v>
          </cell>
        </row>
        <row r="181">
          <cell r="C181" t="str">
            <v>YMCA Kindercare &amp;SACC - Norwood Park School</v>
          </cell>
          <cell r="D181">
            <v>7</v>
          </cell>
          <cell r="E181">
            <v>184</v>
          </cell>
        </row>
        <row r="182">
          <cell r="C182" t="str">
            <v>YMCA School Age Child Care - Allan A. Greenleaf</v>
          </cell>
          <cell r="D182">
            <v>15</v>
          </cell>
          <cell r="E182">
            <v>185</v>
          </cell>
        </row>
        <row r="183">
          <cell r="C183" t="str">
            <v>YMCA School Age Child Care - C.H. Bray School</v>
          </cell>
          <cell r="D183">
            <v>12</v>
          </cell>
          <cell r="E183">
            <v>186</v>
          </cell>
        </row>
        <row r="184">
          <cell r="C184" t="str">
            <v>YMCA School Age Child Care - Cootes Paradise</v>
          </cell>
          <cell r="D184">
            <v>1</v>
          </cell>
          <cell r="E184">
            <v>187</v>
          </cell>
        </row>
        <row r="185">
          <cell r="C185" t="str">
            <v>YMCA School Age Child Care - Earl Kitchener School</v>
          </cell>
          <cell r="D185">
            <v>1</v>
          </cell>
          <cell r="E185">
            <v>188</v>
          </cell>
        </row>
        <row r="186">
          <cell r="C186" t="str">
            <v>YMCA School Age Child Care - Fessenden School</v>
          </cell>
          <cell r="D186">
            <v>12</v>
          </cell>
          <cell r="E186">
            <v>189</v>
          </cell>
        </row>
        <row r="187">
          <cell r="C187" t="str">
            <v>YMCA School Age Child Care - Highview</v>
          </cell>
          <cell r="D187">
            <v>6</v>
          </cell>
          <cell r="E187">
            <v>190</v>
          </cell>
        </row>
        <row r="188">
          <cell r="C188" t="str">
            <v>YMCA School Age Child Care - Pauline Johnson</v>
          </cell>
          <cell r="D188">
            <v>7</v>
          </cell>
          <cell r="E188">
            <v>191</v>
          </cell>
        </row>
        <row r="189">
          <cell r="C189" t="str">
            <v>YMCA School Age Child Care - Ridgemount</v>
          </cell>
          <cell r="D189">
            <v>7</v>
          </cell>
          <cell r="E189">
            <v>192</v>
          </cell>
        </row>
        <row r="190">
          <cell r="C190" t="str">
            <v>YMCA School Age Child Care - Rousseau School</v>
          </cell>
          <cell r="D190">
            <v>12</v>
          </cell>
          <cell r="E190">
            <v>193</v>
          </cell>
        </row>
        <row r="191">
          <cell r="C191" t="str">
            <v>YMCA School Age Child Care - W.H. Ballard</v>
          </cell>
          <cell r="D191">
            <v>4</v>
          </cell>
          <cell r="E191">
            <v>194</v>
          </cell>
        </row>
        <row r="192">
          <cell r="C192" t="str">
            <v>YMCA School Age Child Care - Westwood</v>
          </cell>
          <cell r="D192">
            <v>8</v>
          </cell>
          <cell r="E192">
            <v>195</v>
          </cell>
        </row>
        <row r="193">
          <cell r="C193" t="str">
            <v>YMCA School Age Child Care - Yorkview School</v>
          </cell>
          <cell r="D193">
            <v>13</v>
          </cell>
          <cell r="E193">
            <v>196</v>
          </cell>
        </row>
        <row r="194">
          <cell r="C194" t="str">
            <v>YMCA School Age Child Care- Chedoke</v>
          </cell>
          <cell r="D194">
            <v>8</v>
          </cell>
          <cell r="E194">
            <v>197</v>
          </cell>
        </row>
        <row r="195">
          <cell r="C195" t="str">
            <v>YWCA AM/PM Child Care</v>
          </cell>
          <cell r="D195">
            <v>2</v>
          </cell>
          <cell r="E195">
            <v>198</v>
          </cell>
        </row>
        <row r="196">
          <cell r="C196" t="str">
            <v>YWCA Child Care Centre - Hamilton Downtown</v>
          </cell>
          <cell r="D196">
            <v>2</v>
          </cell>
          <cell r="E196">
            <v>199</v>
          </cell>
        </row>
        <row r="197">
          <cell r="C197" t="str">
            <v>YWCA Hamilton - Green Acres School Age Progam</v>
          </cell>
          <cell r="D197">
            <v>9</v>
          </cell>
          <cell r="E197">
            <v>200</v>
          </cell>
        </row>
        <row r="198">
          <cell r="C198" t="str">
            <v>YWCA Hamilton - Ottawa St Child Care Centre (Memorial)</v>
          </cell>
          <cell r="D198">
            <v>3</v>
          </cell>
          <cell r="E198">
            <v>201</v>
          </cell>
        </row>
        <row r="199">
          <cell r="C199" t="str">
            <v>YWCA Hamilton West Mountain Child Care Centre</v>
          </cell>
          <cell r="D199">
            <v>8</v>
          </cell>
          <cell r="E199">
            <v>202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Wage"/>
      <sheetName val="Funding Submissions"/>
      <sheetName val="Pressure List"/>
      <sheetName val="OCCMS Input"/>
      <sheetName val="Revisions"/>
      <sheetName val="StCrCoop (2)"/>
      <sheetName val="StCrCoop"/>
      <sheetName val="SNRRC"/>
      <sheetName val="BPS"/>
      <sheetName val="Wage Imp"/>
      <sheetName val="PayE"/>
      <sheetName val="R076"/>
      <sheetName val="OCCM budget"/>
      <sheetName val="PS to OCCMS"/>
      <sheetName val="Niwasa WI"/>
      <sheetName val="check June 2011"/>
    </sheetNames>
    <sheetDataSet>
      <sheetData sheetId="0">
        <row r="5">
          <cell r="C5" t="str">
            <v>Vendor</v>
          </cell>
        </row>
      </sheetData>
      <sheetData sheetId="1">
        <row r="3">
          <cell r="B3" t="str">
            <v>Vendor</v>
          </cell>
          <cell r="C3" t="str">
            <v>Status</v>
          </cell>
          <cell r="D3" t="str">
            <v>Calculated Date</v>
          </cell>
          <cell r="E3" t="str">
            <v>Contact</v>
          </cell>
          <cell r="F3" t="str">
            <v>Address</v>
          </cell>
          <cell r="G3" t="str">
            <v>Mths Open</v>
          </cell>
          <cell r="H3" t="str">
            <v>Infants</v>
          </cell>
          <cell r="I3" t="str">
            <v>Toddler</v>
          </cell>
          <cell r="J3" t="str">
            <v>Pre School</v>
          </cell>
          <cell r="K3" t="str">
            <v>JK</v>
          </cell>
          <cell r="L3" t="str">
            <v>Kinder garten</v>
          </cell>
          <cell r="M3" t="str">
            <v>Kinder garten B&amp;A</v>
          </cell>
          <cell r="N3" t="str">
            <v>School Age</v>
          </cell>
          <cell r="O3" t="str">
            <v>School Age Alt</v>
          </cell>
          <cell r="P3" t="str">
            <v>Staff 0-5</v>
          </cell>
          <cell r="Q3" t="str">
            <v>Staff 6-12</v>
          </cell>
          <cell r="R3" t="str">
            <v>Supvrs</v>
          </cell>
          <cell r="S3" t="str">
            <v>PHDC</v>
          </cell>
          <cell r="T3" t="str">
            <v>Non-Prog Staff</v>
          </cell>
          <cell r="U3" t="str">
            <v>Total Staff</v>
          </cell>
          <cell r="V3" t="str">
            <v>Check total</v>
          </cell>
          <cell r="W3" t="str">
            <v>Total Program Staff (WI)</v>
          </cell>
          <cell r="X3" t="str">
            <v>DOG</v>
          </cell>
          <cell r="Y3" t="str">
            <v>WEG</v>
          </cell>
          <cell r="Z3" t="str">
            <v>PEG</v>
          </cell>
          <cell r="AA3" t="str">
            <v>BPS</v>
          </cell>
          <cell r="AB3" t="str">
            <v>2011 Wage Subsidy Total</v>
          </cell>
          <cell r="AC3" t="str">
            <v>2010 Total Funding Agreement</v>
          </cell>
          <cell r="AD3" t="str">
            <v>2011 Wage Subsidy Total</v>
          </cell>
          <cell r="AE3" t="str">
            <v>2010 Total Funding Agreement</v>
          </cell>
        </row>
        <row r="4">
          <cell r="B4" t="str">
            <v>0000000557</v>
          </cell>
          <cell r="C4" t="str">
            <v>Final</v>
          </cell>
          <cell r="D4">
            <v>40589</v>
          </cell>
          <cell r="E4" t="str">
            <v>Karen Norman</v>
          </cell>
          <cell r="F4" t="str">
            <v>339 Wilson St E, Ancaster, ON L9G 2C1</v>
          </cell>
          <cell r="G4">
            <v>12</v>
          </cell>
          <cell r="H4">
            <v>6</v>
          </cell>
          <cell r="I4">
            <v>25</v>
          </cell>
          <cell r="J4">
            <v>40</v>
          </cell>
          <cell r="K4">
            <v>0</v>
          </cell>
          <cell r="L4">
            <v>0</v>
          </cell>
          <cell r="M4">
            <v>0</v>
          </cell>
          <cell r="N4">
            <v>15</v>
          </cell>
          <cell r="O4">
            <v>15</v>
          </cell>
          <cell r="P4">
            <v>13.55</v>
          </cell>
          <cell r="Q4">
            <v>0.9</v>
          </cell>
          <cell r="R4">
            <v>2</v>
          </cell>
          <cell r="S4">
            <v>0</v>
          </cell>
          <cell r="T4">
            <v>0.38</v>
          </cell>
          <cell r="U4">
            <v>16.829999999999998</v>
          </cell>
          <cell r="V4" t="str">
            <v>ok</v>
          </cell>
          <cell r="W4">
            <v>16.45</v>
          </cell>
          <cell r="X4">
            <v>86235.55</v>
          </cell>
          <cell r="Y4">
            <v>43253.1</v>
          </cell>
          <cell r="Z4">
            <v>0</v>
          </cell>
          <cell r="AA4">
            <v>0</v>
          </cell>
          <cell r="AB4">
            <v>129488.65</v>
          </cell>
          <cell r="AC4">
            <v>142322.20000000001</v>
          </cell>
          <cell r="AD4">
            <v>129488.65</v>
          </cell>
          <cell r="AE4">
            <v>142322.20000000001</v>
          </cell>
        </row>
        <row r="5">
          <cell r="B5" t="str">
            <v>0000000559</v>
          </cell>
          <cell r="C5" t="str">
            <v>Final</v>
          </cell>
          <cell r="D5">
            <v>40589</v>
          </cell>
          <cell r="E5" t="str">
            <v>Sheri Mainprize</v>
          </cell>
          <cell r="F5" t="str">
            <v>20 Gilbert Ave, Ancaster L9G 1R4</v>
          </cell>
          <cell r="G5">
            <v>10</v>
          </cell>
          <cell r="H5">
            <v>0</v>
          </cell>
          <cell r="I5">
            <v>10</v>
          </cell>
          <cell r="J5">
            <v>16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0.21</v>
          </cell>
          <cell r="Q5">
            <v>0</v>
          </cell>
          <cell r="R5">
            <v>0.21</v>
          </cell>
          <cell r="S5">
            <v>0</v>
          </cell>
          <cell r="T5">
            <v>0</v>
          </cell>
          <cell r="U5">
            <v>0.42</v>
          </cell>
          <cell r="V5" t="str">
            <v>ok</v>
          </cell>
          <cell r="W5">
            <v>0.42</v>
          </cell>
          <cell r="X5">
            <v>5803.2</v>
          </cell>
          <cell r="Y5">
            <v>1079.4000000000001</v>
          </cell>
          <cell r="Z5">
            <v>0</v>
          </cell>
          <cell r="AA5">
            <v>1625</v>
          </cell>
          <cell r="AB5">
            <v>8507.6</v>
          </cell>
          <cell r="AC5">
            <v>9801.119999999999</v>
          </cell>
          <cell r="AD5">
            <v>0</v>
          </cell>
          <cell r="AE5">
            <v>1545886</v>
          </cell>
        </row>
        <row r="6">
          <cell r="B6" t="str">
            <v>0000027419</v>
          </cell>
          <cell r="C6" t="str">
            <v>Final</v>
          </cell>
          <cell r="D6">
            <v>40588</v>
          </cell>
          <cell r="E6" t="str">
            <v>Andrea Veeneman</v>
          </cell>
          <cell r="F6" t="str">
            <v>1496 Centre Rd, Carlisle, ON L0R 1H0</v>
          </cell>
          <cell r="G6">
            <v>10</v>
          </cell>
          <cell r="H6">
            <v>0</v>
          </cell>
          <cell r="I6">
            <v>0</v>
          </cell>
          <cell r="J6">
            <v>16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0.63</v>
          </cell>
          <cell r="Q6">
            <v>0</v>
          </cell>
          <cell r="R6">
            <v>0.42</v>
          </cell>
          <cell r="S6">
            <v>0</v>
          </cell>
          <cell r="T6">
            <v>0</v>
          </cell>
          <cell r="U6">
            <v>1.05</v>
          </cell>
          <cell r="V6" t="str">
            <v>ok</v>
          </cell>
          <cell r="W6">
            <v>1.05</v>
          </cell>
          <cell r="X6">
            <v>5803.2</v>
          </cell>
          <cell r="Y6">
            <v>2698.5</v>
          </cell>
          <cell r="Z6">
            <v>0</v>
          </cell>
          <cell r="AA6">
            <v>1526</v>
          </cell>
          <cell r="AB6">
            <v>10027.700000000001</v>
          </cell>
          <cell r="AC6">
            <v>11063.36</v>
          </cell>
          <cell r="AD6">
            <v>8507.6</v>
          </cell>
          <cell r="AE6">
            <v>9801.119999999999</v>
          </cell>
        </row>
        <row r="7">
          <cell r="B7" t="str">
            <v>0000000829</v>
          </cell>
          <cell r="C7" t="str">
            <v>Final</v>
          </cell>
          <cell r="D7">
            <v>40589</v>
          </cell>
          <cell r="E7" t="str">
            <v>Shelley Scott</v>
          </cell>
          <cell r="F7" t="str">
            <v>306 Parkside Dr, PO Box 330, Waterdown, L0R 2H0</v>
          </cell>
          <cell r="G7">
            <v>10</v>
          </cell>
          <cell r="H7">
            <v>0</v>
          </cell>
          <cell r="I7">
            <v>0</v>
          </cell>
          <cell r="J7">
            <v>32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0.63</v>
          </cell>
          <cell r="Q7">
            <v>0</v>
          </cell>
          <cell r="R7">
            <v>0.63</v>
          </cell>
          <cell r="S7">
            <v>0</v>
          </cell>
          <cell r="T7">
            <v>0</v>
          </cell>
          <cell r="U7">
            <v>1.26</v>
          </cell>
          <cell r="V7" t="str">
            <v>ok</v>
          </cell>
          <cell r="W7">
            <v>1.26</v>
          </cell>
          <cell r="X7">
            <v>11606.4</v>
          </cell>
          <cell r="Y7">
            <v>3238.2</v>
          </cell>
          <cell r="Z7">
            <v>0</v>
          </cell>
          <cell r="AA7">
            <v>3701</v>
          </cell>
          <cell r="AB7">
            <v>18545.599999999999</v>
          </cell>
          <cell r="AC7">
            <v>21296.48</v>
          </cell>
          <cell r="AD7">
            <v>10027.700000000001</v>
          </cell>
          <cell r="AE7">
            <v>11063.36</v>
          </cell>
        </row>
        <row r="8">
          <cell r="B8" t="str">
            <v>0000074859</v>
          </cell>
          <cell r="C8" t="str">
            <v>Final</v>
          </cell>
          <cell r="D8">
            <v>40589</v>
          </cell>
          <cell r="E8" t="str">
            <v>Angela Sarnelli</v>
          </cell>
          <cell r="F8" t="str">
            <v>2605 Hwy 56, Binbrook, ON L0R 1C0</v>
          </cell>
          <cell r="G8">
            <v>12</v>
          </cell>
          <cell r="H8">
            <v>0</v>
          </cell>
          <cell r="I8">
            <v>10</v>
          </cell>
          <cell r="J8">
            <v>32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5.75</v>
          </cell>
          <cell r="Q8">
            <v>0</v>
          </cell>
          <cell r="R8">
            <v>1</v>
          </cell>
          <cell r="S8">
            <v>0</v>
          </cell>
          <cell r="T8">
            <v>0.25</v>
          </cell>
          <cell r="U8">
            <v>7</v>
          </cell>
          <cell r="V8" t="str">
            <v>ok</v>
          </cell>
          <cell r="W8">
            <v>6.75</v>
          </cell>
          <cell r="X8">
            <v>41783.040000000001</v>
          </cell>
          <cell r="Y8">
            <v>17990</v>
          </cell>
          <cell r="Z8">
            <v>0</v>
          </cell>
          <cell r="AA8">
            <v>0</v>
          </cell>
          <cell r="AB8">
            <v>59773.04</v>
          </cell>
          <cell r="AC8">
            <v>83394.460000000006</v>
          </cell>
          <cell r="AD8">
            <v>18545.599999999999</v>
          </cell>
          <cell r="AE8">
            <v>21296.48</v>
          </cell>
        </row>
        <row r="9">
          <cell r="B9" t="str">
            <v>0000001246</v>
          </cell>
          <cell r="C9" t="str">
            <v>Final</v>
          </cell>
          <cell r="D9">
            <v>40590</v>
          </cell>
          <cell r="E9" t="str">
            <v>Laura Martindale</v>
          </cell>
          <cell r="F9" t="str">
            <v>101 Catharine St S, Hamilton, ON L8n 2J5</v>
          </cell>
          <cell r="G9">
            <v>12</v>
          </cell>
          <cell r="H9">
            <v>20</v>
          </cell>
          <cell r="I9">
            <v>15</v>
          </cell>
          <cell r="J9">
            <v>32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15.66</v>
          </cell>
          <cell r="Q9">
            <v>0</v>
          </cell>
          <cell r="R9">
            <v>1</v>
          </cell>
          <cell r="S9">
            <v>0</v>
          </cell>
          <cell r="T9">
            <v>3</v>
          </cell>
          <cell r="U9">
            <v>19.66</v>
          </cell>
          <cell r="V9" t="str">
            <v>ok</v>
          </cell>
          <cell r="W9">
            <v>16.66</v>
          </cell>
          <cell r="X9">
            <v>90529.919999999998</v>
          </cell>
          <cell r="Y9">
            <v>50526.2</v>
          </cell>
          <cell r="Z9">
            <v>0</v>
          </cell>
          <cell r="AA9">
            <v>0</v>
          </cell>
          <cell r="AB9">
            <v>141056.12</v>
          </cell>
          <cell r="AC9">
            <v>146102.1</v>
          </cell>
          <cell r="AD9">
            <v>59773.04</v>
          </cell>
          <cell r="AE9">
            <v>83394.460000000006</v>
          </cell>
        </row>
        <row r="10">
          <cell r="B10" t="str">
            <v>0000078597</v>
          </cell>
          <cell r="C10" t="str">
            <v>Final</v>
          </cell>
          <cell r="D10">
            <v>40590</v>
          </cell>
          <cell r="E10" t="str">
            <v>Merridith Evans</v>
          </cell>
          <cell r="F10" t="str">
            <v>2180 Itabashi Way, Burlington, ON L7M 5A5</v>
          </cell>
          <cell r="G10">
            <v>12</v>
          </cell>
          <cell r="H10">
            <v>12</v>
          </cell>
          <cell r="I10">
            <v>28</v>
          </cell>
          <cell r="J10">
            <v>46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</v>
          </cell>
          <cell r="Q10">
            <v>0</v>
          </cell>
          <cell r="R10">
            <v>1.5</v>
          </cell>
          <cell r="S10">
            <v>0</v>
          </cell>
          <cell r="T10">
            <v>3</v>
          </cell>
          <cell r="U10">
            <v>22.5</v>
          </cell>
          <cell r="V10" t="str">
            <v>ok</v>
          </cell>
          <cell r="W10">
            <v>19.5</v>
          </cell>
          <cell r="X10">
            <v>104109.4</v>
          </cell>
          <cell r="Y10">
            <v>57825</v>
          </cell>
          <cell r="Z10">
            <v>0</v>
          </cell>
          <cell r="AA10">
            <v>0</v>
          </cell>
          <cell r="AB10">
            <v>161934.39999999999</v>
          </cell>
          <cell r="AC10">
            <v>195487.66</v>
          </cell>
          <cell r="AD10">
            <v>141056.12</v>
          </cell>
          <cell r="AE10">
            <v>146102.1</v>
          </cell>
        </row>
        <row r="11">
          <cell r="B11" t="str">
            <v>0000069834</v>
          </cell>
          <cell r="C11" t="str">
            <v>Final</v>
          </cell>
          <cell r="D11">
            <v>40589</v>
          </cell>
          <cell r="E11" t="str">
            <v>Lorraine Bailey</v>
          </cell>
          <cell r="F11" t="str">
            <v>162 Delaware Ave, Hamilton ON L8M 1V6</v>
          </cell>
          <cell r="G11">
            <v>12</v>
          </cell>
          <cell r="H11">
            <v>0</v>
          </cell>
          <cell r="I11">
            <v>10</v>
          </cell>
          <cell r="J11">
            <v>14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0.75</v>
          </cell>
          <cell r="U11">
            <v>4.75</v>
          </cell>
          <cell r="V11" t="str">
            <v>ok</v>
          </cell>
          <cell r="W11">
            <v>4</v>
          </cell>
          <cell r="X11">
            <v>26114.400000000001</v>
          </cell>
          <cell r="Y11">
            <v>12207.5</v>
          </cell>
          <cell r="Z11">
            <v>0</v>
          </cell>
          <cell r="AA11">
            <v>0</v>
          </cell>
          <cell r="AB11">
            <v>38321.9</v>
          </cell>
          <cell r="AC11">
            <v>68779.33</v>
          </cell>
          <cell r="AD11">
            <v>161934.39999999999</v>
          </cell>
          <cell r="AE11">
            <v>195487.66</v>
          </cell>
        </row>
        <row r="12">
          <cell r="B12" t="str">
            <v>0000002881</v>
          </cell>
          <cell r="C12" t="str">
            <v>Final</v>
          </cell>
          <cell r="D12">
            <v>40591</v>
          </cell>
          <cell r="E12" t="str">
            <v>Cindy Suffoletta</v>
          </cell>
          <cell r="F12" t="str">
            <v>1284 Main St E, Hamilton ON L8K 1B2</v>
          </cell>
          <cell r="G12">
            <v>10</v>
          </cell>
          <cell r="H12">
            <v>0</v>
          </cell>
          <cell r="I12">
            <v>0</v>
          </cell>
          <cell r="J12">
            <v>16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0.63</v>
          </cell>
          <cell r="S12">
            <v>0</v>
          </cell>
          <cell r="T12">
            <v>0</v>
          </cell>
          <cell r="U12">
            <v>0.63</v>
          </cell>
          <cell r="V12" t="str">
            <v>ok</v>
          </cell>
          <cell r="W12">
            <v>0.63</v>
          </cell>
          <cell r="X12">
            <v>5803.2</v>
          </cell>
          <cell r="Y12">
            <v>1619.1</v>
          </cell>
          <cell r="Z12">
            <v>0</v>
          </cell>
          <cell r="AA12">
            <v>1197</v>
          </cell>
          <cell r="AB12">
            <v>8619.2999999999993</v>
          </cell>
          <cell r="AC12">
            <v>9961.2099999999991</v>
          </cell>
          <cell r="AD12">
            <v>33927.599999999999</v>
          </cell>
          <cell r="AE12">
            <v>0</v>
          </cell>
        </row>
        <row r="13">
          <cell r="B13" t="str">
            <v>0000036066</v>
          </cell>
          <cell r="C13" t="str">
            <v>Final</v>
          </cell>
          <cell r="D13">
            <v>40590</v>
          </cell>
          <cell r="E13" t="str">
            <v>Tony Evans</v>
          </cell>
          <cell r="F13" t="str">
            <v>14 Kemp Drive, Dundas, ON L9H 2A7</v>
          </cell>
          <cell r="G13">
            <v>10</v>
          </cell>
          <cell r="H13">
            <v>0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6.24</v>
          </cell>
          <cell r="Q13">
            <v>0</v>
          </cell>
          <cell r="R13">
            <v>1</v>
          </cell>
          <cell r="S13">
            <v>0</v>
          </cell>
          <cell r="T13">
            <v>0.63</v>
          </cell>
          <cell r="U13">
            <v>7.87</v>
          </cell>
          <cell r="V13" t="str">
            <v>ok</v>
          </cell>
          <cell r="W13">
            <v>7.24</v>
          </cell>
          <cell r="X13">
            <v>52228.800000000003</v>
          </cell>
          <cell r="Y13">
            <v>20225.900000000001</v>
          </cell>
          <cell r="Z13">
            <v>0</v>
          </cell>
          <cell r="AA13">
            <v>0</v>
          </cell>
          <cell r="AB13">
            <v>72454.700000000012</v>
          </cell>
          <cell r="AC13">
            <v>59081.35</v>
          </cell>
          <cell r="AD13">
            <v>0</v>
          </cell>
          <cell r="AE13">
            <v>122372</v>
          </cell>
        </row>
        <row r="14">
          <cell r="B14" t="str">
            <v>0000053764</v>
          </cell>
          <cell r="C14" t="str">
            <v>Final</v>
          </cell>
          <cell r="D14">
            <v>40592</v>
          </cell>
          <cell r="E14" t="str">
            <v>Tammy Leach</v>
          </cell>
          <cell r="F14" t="str">
            <v>268 Barton St Unit 4 Stoney Creek, ON L8E 4V4</v>
          </cell>
          <cell r="G14">
            <v>12</v>
          </cell>
          <cell r="H14">
            <v>0</v>
          </cell>
          <cell r="I14">
            <v>0</v>
          </cell>
          <cell r="J14">
            <v>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 t="str">
            <v>ok</v>
          </cell>
          <cell r="W14">
            <v>1</v>
          </cell>
          <cell r="X14">
            <v>6963.84</v>
          </cell>
          <cell r="Y14">
            <v>2570</v>
          </cell>
          <cell r="Z14">
            <v>0</v>
          </cell>
          <cell r="AA14">
            <v>0</v>
          </cell>
          <cell r="AB14">
            <v>9533.84</v>
          </cell>
          <cell r="AC14">
            <v>3309.95</v>
          </cell>
          <cell r="AD14">
            <v>38321.9</v>
          </cell>
          <cell r="AE14">
            <v>68779.33</v>
          </cell>
        </row>
        <row r="15">
          <cell r="B15" t="str">
            <v>0000002301</v>
          </cell>
          <cell r="C15" t="str">
            <v>Final</v>
          </cell>
          <cell r="D15">
            <v>40590</v>
          </cell>
          <cell r="E15" t="str">
            <v>Ronalie Lopez</v>
          </cell>
          <cell r="F15" t="str">
            <v>1062 Golf Club Rd, Box 67, Binbrook ON L0R 1C0</v>
          </cell>
          <cell r="G15">
            <v>10</v>
          </cell>
          <cell r="H15">
            <v>0</v>
          </cell>
          <cell r="I15">
            <v>16</v>
          </cell>
          <cell r="J15">
            <v>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0.63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0.63</v>
          </cell>
          <cell r="V15" t="str">
            <v>ok</v>
          </cell>
          <cell r="W15">
            <v>0.63</v>
          </cell>
          <cell r="X15">
            <v>4352.3999999999996</v>
          </cell>
          <cell r="Y15">
            <v>1619.1</v>
          </cell>
          <cell r="Z15">
            <v>0</v>
          </cell>
          <cell r="AA15">
            <v>1380</v>
          </cell>
          <cell r="AB15">
            <v>7351.5</v>
          </cell>
          <cell r="AC15">
            <v>10140.58</v>
          </cell>
          <cell r="AD15">
            <v>8619.2999999999993</v>
          </cell>
          <cell r="AE15">
            <v>9961.2099999999991</v>
          </cell>
        </row>
        <row r="16">
          <cell r="B16" t="str">
            <v>0000002345</v>
          </cell>
          <cell r="C16" t="str">
            <v>Final</v>
          </cell>
          <cell r="D16">
            <v>40589</v>
          </cell>
          <cell r="E16" t="str">
            <v>Janine Beume</v>
          </cell>
          <cell r="F16" t="str">
            <v>139 Rebecca St, Hamilton, ON L8R 1B9</v>
          </cell>
          <cell r="G16">
            <v>12</v>
          </cell>
          <cell r="H16">
            <v>30</v>
          </cell>
          <cell r="I16">
            <v>40</v>
          </cell>
          <cell r="J16">
            <v>72</v>
          </cell>
          <cell r="K16">
            <v>48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34</v>
          </cell>
          <cell r="Q16">
            <v>0</v>
          </cell>
          <cell r="R16">
            <v>2</v>
          </cell>
          <cell r="S16">
            <v>0</v>
          </cell>
          <cell r="T16">
            <v>3</v>
          </cell>
          <cell r="U16">
            <v>39</v>
          </cell>
          <cell r="V16" t="str">
            <v>ok</v>
          </cell>
          <cell r="W16">
            <v>36</v>
          </cell>
          <cell r="X16">
            <v>214486.27</v>
          </cell>
          <cell r="Y16">
            <v>100230</v>
          </cell>
          <cell r="Z16">
            <v>0</v>
          </cell>
          <cell r="AA16">
            <v>0</v>
          </cell>
          <cell r="AB16">
            <v>314716.27</v>
          </cell>
          <cell r="AC16">
            <v>378998.51</v>
          </cell>
          <cell r="AD16">
            <v>72454.700000000012</v>
          </cell>
          <cell r="AE16">
            <v>59081.35</v>
          </cell>
        </row>
        <row r="17">
          <cell r="B17" t="str">
            <v>0000002462</v>
          </cell>
          <cell r="C17" t="str">
            <v>Final</v>
          </cell>
          <cell r="D17">
            <v>40591</v>
          </cell>
          <cell r="E17" t="str">
            <v>Susan Spina</v>
          </cell>
          <cell r="F17" t="str">
            <v>20 Gailmont Dr, Hamilton, ON L8K 4B3</v>
          </cell>
          <cell r="G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57</v>
          </cell>
          <cell r="T17">
            <v>2.25</v>
          </cell>
          <cell r="U17">
            <v>60.25</v>
          </cell>
          <cell r="V17" t="str">
            <v>ok</v>
          </cell>
          <cell r="W17">
            <v>58</v>
          </cell>
          <cell r="X17">
            <v>0</v>
          </cell>
          <cell r="Y17">
            <v>8352.5</v>
          </cell>
          <cell r="Z17">
            <v>98959.07</v>
          </cell>
          <cell r="AA17">
            <v>0</v>
          </cell>
          <cell r="AB17">
            <v>107311.57</v>
          </cell>
          <cell r="AC17">
            <v>170644.66</v>
          </cell>
          <cell r="AD17">
            <v>9533.84</v>
          </cell>
          <cell r="AE17">
            <v>3309.95</v>
          </cell>
        </row>
        <row r="18">
          <cell r="B18" t="str">
            <v>0000002470</v>
          </cell>
          <cell r="C18" t="str">
            <v>Final</v>
          </cell>
          <cell r="D18">
            <v>40589</v>
          </cell>
          <cell r="E18" t="str">
            <v>Rev Donald Ralph</v>
          </cell>
          <cell r="F18" t="str">
            <v>PO Box 3203 Stn C, Hamilton ON L8H 7K6</v>
          </cell>
          <cell r="G18">
            <v>12</v>
          </cell>
          <cell r="H18">
            <v>0</v>
          </cell>
          <cell r="I18">
            <v>10</v>
          </cell>
          <cell r="J18">
            <v>32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6</v>
          </cell>
          <cell r="Q18">
            <v>0</v>
          </cell>
          <cell r="R18">
            <v>1</v>
          </cell>
          <cell r="S18">
            <v>0</v>
          </cell>
          <cell r="T18">
            <v>1.75</v>
          </cell>
          <cell r="U18">
            <v>8.75</v>
          </cell>
          <cell r="V18" t="str">
            <v>ok</v>
          </cell>
          <cell r="W18">
            <v>7</v>
          </cell>
          <cell r="X18">
            <v>41783.040000000001</v>
          </cell>
          <cell r="Y18">
            <v>22487.5</v>
          </cell>
          <cell r="Z18">
            <v>0</v>
          </cell>
          <cell r="AA18">
            <v>13203</v>
          </cell>
          <cell r="AB18">
            <v>77473.540000000008</v>
          </cell>
          <cell r="AC18">
            <v>91173.77</v>
          </cell>
          <cell r="AD18">
            <v>7351.5</v>
          </cell>
          <cell r="AE18">
            <v>10140.58</v>
          </cell>
        </row>
        <row r="19">
          <cell r="B19" t="str">
            <v>0000002670</v>
          </cell>
          <cell r="C19" t="str">
            <v>Final</v>
          </cell>
          <cell r="D19">
            <v>40589</v>
          </cell>
          <cell r="E19" t="str">
            <v>Gayle Parkinson</v>
          </cell>
          <cell r="F19" t="str">
            <v>22 Leeming St, Hamilton ON L8L 5T3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2.1</v>
          </cell>
          <cell r="Q19">
            <v>0</v>
          </cell>
          <cell r="R19">
            <v>1</v>
          </cell>
          <cell r="S19">
            <v>0</v>
          </cell>
          <cell r="T19">
            <v>0.5</v>
          </cell>
          <cell r="U19">
            <v>3.6</v>
          </cell>
          <cell r="V19" t="str">
            <v>ok</v>
          </cell>
          <cell r="W19">
            <v>3.1</v>
          </cell>
          <cell r="X19">
            <v>0</v>
          </cell>
          <cell r="Y19">
            <v>9252</v>
          </cell>
          <cell r="Z19">
            <v>0</v>
          </cell>
          <cell r="AA19">
            <v>6346</v>
          </cell>
          <cell r="AB19">
            <v>15598</v>
          </cell>
          <cell r="AC19">
            <v>22636.240000000002</v>
          </cell>
          <cell r="AD19">
            <v>314716.27</v>
          </cell>
          <cell r="AE19">
            <v>378998.51</v>
          </cell>
        </row>
        <row r="20">
          <cell r="B20" t="str">
            <v>0000002703</v>
          </cell>
          <cell r="C20" t="str">
            <v>Final</v>
          </cell>
          <cell r="D20">
            <v>40554</v>
          </cell>
          <cell r="E20" t="str">
            <v>Carrie Horn</v>
          </cell>
          <cell r="F20" t="str">
            <v>Sanford OEYC 735 King St E, Hamilton L9M 1A1</v>
          </cell>
          <cell r="G20">
            <v>12</v>
          </cell>
          <cell r="H20">
            <v>0</v>
          </cell>
          <cell r="I20">
            <v>16</v>
          </cell>
          <cell r="J20">
            <v>44</v>
          </cell>
          <cell r="K20">
            <v>24</v>
          </cell>
          <cell r="L20">
            <v>0</v>
          </cell>
          <cell r="M20">
            <v>0</v>
          </cell>
          <cell r="N20">
            <v>20</v>
          </cell>
          <cell r="O20">
            <v>20</v>
          </cell>
          <cell r="P20">
            <v>9.75</v>
          </cell>
          <cell r="Q20">
            <v>1</v>
          </cell>
          <cell r="R20">
            <v>2</v>
          </cell>
          <cell r="S20">
            <v>0</v>
          </cell>
          <cell r="T20">
            <v>0.75</v>
          </cell>
          <cell r="U20">
            <v>13.5</v>
          </cell>
          <cell r="V20" t="str">
            <v>ok</v>
          </cell>
          <cell r="W20">
            <v>12.75</v>
          </cell>
          <cell r="X20">
            <v>66388.61</v>
          </cell>
          <cell r="Y20">
            <v>34695</v>
          </cell>
          <cell r="Z20">
            <v>0</v>
          </cell>
          <cell r="AA20">
            <v>0</v>
          </cell>
          <cell r="AB20">
            <v>101083.61</v>
          </cell>
          <cell r="AC20">
            <v>93106.79</v>
          </cell>
          <cell r="AD20">
            <v>107311.57</v>
          </cell>
          <cell r="AE20">
            <v>170644.66</v>
          </cell>
        </row>
        <row r="21">
          <cell r="B21" t="str">
            <v>0000002727</v>
          </cell>
          <cell r="C21" t="str">
            <v>Final</v>
          </cell>
          <cell r="D21">
            <v>40589</v>
          </cell>
          <cell r="E21" t="str">
            <v>Karen McMaster</v>
          </cell>
          <cell r="F21" t="str">
            <v>10 George St, Hamilton ON L8P 1C8</v>
          </cell>
          <cell r="G21">
            <v>12</v>
          </cell>
          <cell r="H21">
            <v>0</v>
          </cell>
          <cell r="I21">
            <v>10</v>
          </cell>
          <cell r="J21">
            <v>32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8</v>
          </cell>
          <cell r="V21" t="str">
            <v>ok</v>
          </cell>
          <cell r="W21">
            <v>7</v>
          </cell>
          <cell r="X21">
            <v>41783.040000000001</v>
          </cell>
          <cell r="Y21">
            <v>20560</v>
          </cell>
          <cell r="Z21">
            <v>0</v>
          </cell>
          <cell r="AA21">
            <v>17001</v>
          </cell>
          <cell r="AB21">
            <v>79344.040000000008</v>
          </cell>
          <cell r="AC21">
            <v>94165.510000000009</v>
          </cell>
          <cell r="AD21">
            <v>77473.540000000008</v>
          </cell>
          <cell r="AE21">
            <v>91173.77</v>
          </cell>
        </row>
        <row r="22">
          <cell r="B22" t="str">
            <v>0000002770</v>
          </cell>
          <cell r="C22" t="str">
            <v>Final</v>
          </cell>
          <cell r="D22">
            <v>40596</v>
          </cell>
          <cell r="E22" t="str">
            <v>Deborah Myers</v>
          </cell>
          <cell r="F22" t="str">
            <v>33 Cromwell Cres, Hamilton, ON L8G 2E9</v>
          </cell>
          <cell r="G22">
            <v>12</v>
          </cell>
          <cell r="H22">
            <v>20</v>
          </cell>
          <cell r="I22">
            <v>40</v>
          </cell>
          <cell r="J22">
            <v>288</v>
          </cell>
          <cell r="K22">
            <v>508</v>
          </cell>
          <cell r="L22">
            <v>20</v>
          </cell>
          <cell r="M22">
            <v>72</v>
          </cell>
          <cell r="N22">
            <v>1036</v>
          </cell>
          <cell r="O22">
            <v>352</v>
          </cell>
          <cell r="P22">
            <v>79.91</v>
          </cell>
          <cell r="Q22">
            <v>45.99</v>
          </cell>
          <cell r="R22">
            <v>13.92</v>
          </cell>
          <cell r="S22">
            <v>0</v>
          </cell>
          <cell r="T22">
            <v>10.75</v>
          </cell>
          <cell r="U22">
            <v>150.57</v>
          </cell>
          <cell r="V22" t="str">
            <v>ok</v>
          </cell>
          <cell r="W22">
            <v>139.82</v>
          </cell>
          <cell r="X22">
            <v>805542.19000000006</v>
          </cell>
          <cell r="Y22">
            <v>415234.89999999997</v>
          </cell>
          <cell r="Z22">
            <v>0</v>
          </cell>
          <cell r="AA22">
            <v>61283</v>
          </cell>
          <cell r="AB22">
            <v>1282060.0900000001</v>
          </cell>
          <cell r="AC22">
            <v>1404616.6099999999</v>
          </cell>
          <cell r="AD22">
            <v>15598</v>
          </cell>
          <cell r="AE22">
            <v>22636.240000000002</v>
          </cell>
        </row>
        <row r="23">
          <cell r="B23" t="str">
            <v>0000002784</v>
          </cell>
          <cell r="C23" t="str">
            <v>Final</v>
          </cell>
          <cell r="D23">
            <v>40554</v>
          </cell>
          <cell r="E23" t="str">
            <v>Paula Martell</v>
          </cell>
          <cell r="F23" t="str">
            <v>47 Ottawa St S, Hamilton ON L8K 2C9</v>
          </cell>
          <cell r="G23">
            <v>12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ok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2279</v>
          </cell>
          <cell r="AB23">
            <v>2279</v>
          </cell>
          <cell r="AC23">
            <v>16820.879999999997</v>
          </cell>
          <cell r="AD23">
            <v>101083.61</v>
          </cell>
          <cell r="AE23">
            <v>93106.79</v>
          </cell>
        </row>
        <row r="24">
          <cell r="B24" t="str">
            <v>0000002847</v>
          </cell>
          <cell r="C24" t="str">
            <v>Final</v>
          </cell>
          <cell r="D24">
            <v>40554</v>
          </cell>
          <cell r="E24" t="str">
            <v>Karen Tabone</v>
          </cell>
          <cell r="F24" t="str">
            <v>360 Isaac Brock Dr, Stoney Creek ON L8J 2R2</v>
          </cell>
          <cell r="G24">
            <v>12</v>
          </cell>
          <cell r="H24">
            <v>0</v>
          </cell>
          <cell r="I24">
            <v>10</v>
          </cell>
          <cell r="J24">
            <v>32</v>
          </cell>
          <cell r="K24">
            <v>24</v>
          </cell>
          <cell r="L24">
            <v>0</v>
          </cell>
          <cell r="M24">
            <v>0</v>
          </cell>
          <cell r="N24">
            <v>37</v>
          </cell>
          <cell r="O24">
            <v>37</v>
          </cell>
          <cell r="P24">
            <v>6.38</v>
          </cell>
          <cell r="Q24">
            <v>1.0900000000000001</v>
          </cell>
          <cell r="R24">
            <v>1.92</v>
          </cell>
          <cell r="S24">
            <v>0</v>
          </cell>
          <cell r="T24">
            <v>1.25</v>
          </cell>
          <cell r="U24">
            <v>10.64</v>
          </cell>
          <cell r="V24" t="str">
            <v>ok</v>
          </cell>
          <cell r="W24">
            <v>9.39</v>
          </cell>
          <cell r="X24">
            <v>52518.96</v>
          </cell>
          <cell r="Y24">
            <v>27344.799999999999</v>
          </cell>
          <cell r="Z24">
            <v>0</v>
          </cell>
          <cell r="AA24">
            <v>0</v>
          </cell>
          <cell r="AB24">
            <v>79863.759999999995</v>
          </cell>
          <cell r="AC24">
            <v>0</v>
          </cell>
          <cell r="AD24">
            <v>79344.040000000008</v>
          </cell>
          <cell r="AE24">
            <v>94165.510000000009</v>
          </cell>
        </row>
        <row r="25">
          <cell r="B25" t="str">
            <v>0000053877</v>
          </cell>
          <cell r="C25" t="str">
            <v>Final</v>
          </cell>
          <cell r="D25">
            <v>40590</v>
          </cell>
          <cell r="E25" t="str">
            <v>Laurie Benning</v>
          </cell>
          <cell r="F25" t="str">
            <v>430 West Fifth  St, Hamilton ON L9C 3P6</v>
          </cell>
          <cell r="G25">
            <v>12</v>
          </cell>
          <cell r="H25">
            <v>0</v>
          </cell>
          <cell r="I25">
            <v>10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6.5</v>
          </cell>
          <cell r="Q25">
            <v>0</v>
          </cell>
          <cell r="R25">
            <v>1.5</v>
          </cell>
          <cell r="S25">
            <v>0</v>
          </cell>
          <cell r="T25">
            <v>1.25</v>
          </cell>
          <cell r="U25">
            <v>9.25</v>
          </cell>
          <cell r="V25" t="str">
            <v>ok</v>
          </cell>
          <cell r="W25">
            <v>8</v>
          </cell>
          <cell r="X25">
            <v>29596.32</v>
          </cell>
          <cell r="Y25">
            <v>23772.5</v>
          </cell>
          <cell r="Z25">
            <v>0</v>
          </cell>
          <cell r="AA25">
            <v>0</v>
          </cell>
          <cell r="AB25">
            <v>53368.82</v>
          </cell>
          <cell r="AC25">
            <v>66640.989999999991</v>
          </cell>
          <cell r="AD25">
            <v>1282060.0900000001</v>
          </cell>
          <cell r="AE25">
            <v>1404616.6099999999</v>
          </cell>
        </row>
        <row r="26">
          <cell r="B26" t="str">
            <v>0000002976</v>
          </cell>
          <cell r="C26" t="str">
            <v>Final</v>
          </cell>
          <cell r="D26">
            <v>40588</v>
          </cell>
          <cell r="E26" t="str">
            <v>Sister Marykutty Kunnath</v>
          </cell>
          <cell r="F26" t="str">
            <v>329 Mohawk Rd W, Hamilton ON L9C 1W4</v>
          </cell>
          <cell r="G26">
            <v>12</v>
          </cell>
          <cell r="H26">
            <v>0</v>
          </cell>
          <cell r="I26">
            <v>15</v>
          </cell>
          <cell r="J26">
            <v>42</v>
          </cell>
          <cell r="K26">
            <v>0</v>
          </cell>
          <cell r="L26">
            <v>16</v>
          </cell>
          <cell r="M26">
            <v>0</v>
          </cell>
          <cell r="N26">
            <v>0</v>
          </cell>
          <cell r="O26">
            <v>0</v>
          </cell>
          <cell r="P26">
            <v>10.5</v>
          </cell>
          <cell r="Q26">
            <v>0</v>
          </cell>
          <cell r="R26">
            <v>2</v>
          </cell>
          <cell r="S26">
            <v>0</v>
          </cell>
          <cell r="T26">
            <v>3.5</v>
          </cell>
          <cell r="U26">
            <v>16</v>
          </cell>
          <cell r="V26" t="str">
            <v>ok</v>
          </cell>
          <cell r="W26">
            <v>12.5</v>
          </cell>
          <cell r="X26">
            <v>66736.800000000003</v>
          </cell>
          <cell r="Y26">
            <v>41120</v>
          </cell>
          <cell r="Z26">
            <v>0</v>
          </cell>
          <cell r="AA26">
            <v>31703</v>
          </cell>
          <cell r="AB26">
            <v>139559.79999999999</v>
          </cell>
          <cell r="AC26">
            <v>179592.06</v>
          </cell>
          <cell r="AD26">
            <v>2279</v>
          </cell>
          <cell r="AE26">
            <v>16820.879999999997</v>
          </cell>
        </row>
        <row r="27">
          <cell r="B27" t="str">
            <v>0000007093</v>
          </cell>
          <cell r="C27" t="str">
            <v>Final</v>
          </cell>
          <cell r="D27">
            <v>40589</v>
          </cell>
          <cell r="E27" t="str">
            <v>Jennifer Hewson</v>
          </cell>
          <cell r="F27" t="str">
            <v>265 Wilson St, Ancaster ON L8G 2B8</v>
          </cell>
          <cell r="G27">
            <v>10</v>
          </cell>
          <cell r="H27">
            <v>0</v>
          </cell>
          <cell r="I27">
            <v>0</v>
          </cell>
          <cell r="J27">
            <v>24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0.52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0.52</v>
          </cell>
          <cell r="V27" t="str">
            <v>ok</v>
          </cell>
          <cell r="W27">
            <v>0.52</v>
          </cell>
          <cell r="X27">
            <v>4352.3999999999996</v>
          </cell>
          <cell r="Y27">
            <v>1336.4</v>
          </cell>
          <cell r="Z27">
            <v>0</v>
          </cell>
          <cell r="AA27">
            <v>1670</v>
          </cell>
          <cell r="AB27">
            <v>7358.7999999999993</v>
          </cell>
          <cell r="AC27">
            <v>10372.200000000001</v>
          </cell>
          <cell r="AD27">
            <v>79863.759999999995</v>
          </cell>
          <cell r="AE27">
            <v>0</v>
          </cell>
        </row>
        <row r="28">
          <cell r="B28" t="str">
            <v>0000003110</v>
          </cell>
          <cell r="C28" t="str">
            <v>Final</v>
          </cell>
          <cell r="D28">
            <v>40590</v>
          </cell>
          <cell r="E28" t="str">
            <v>Theresa Chabot</v>
          </cell>
          <cell r="F28" t="str">
            <v>252 James St N, Hamilton ON L8R 2L3</v>
          </cell>
          <cell r="G28">
            <v>12</v>
          </cell>
          <cell r="H28">
            <v>0</v>
          </cell>
          <cell r="I28">
            <v>15</v>
          </cell>
          <cell r="J28">
            <v>34</v>
          </cell>
          <cell r="K28">
            <v>10</v>
          </cell>
          <cell r="L28">
            <v>0</v>
          </cell>
          <cell r="M28">
            <v>0</v>
          </cell>
          <cell r="N28">
            <v>30</v>
          </cell>
          <cell r="O28">
            <v>30</v>
          </cell>
          <cell r="P28">
            <v>13.71</v>
          </cell>
          <cell r="Q28">
            <v>2.04</v>
          </cell>
          <cell r="R28">
            <v>1</v>
          </cell>
          <cell r="S28">
            <v>0</v>
          </cell>
          <cell r="T28">
            <v>0.75</v>
          </cell>
          <cell r="U28">
            <v>17.5</v>
          </cell>
          <cell r="V28" t="str">
            <v>ok</v>
          </cell>
          <cell r="W28">
            <v>16.75</v>
          </cell>
          <cell r="X28">
            <v>66156.479999999996</v>
          </cell>
          <cell r="Y28">
            <v>44975</v>
          </cell>
          <cell r="Z28">
            <v>0</v>
          </cell>
          <cell r="AA28">
            <v>12105</v>
          </cell>
          <cell r="AB28">
            <v>123236.48</v>
          </cell>
          <cell r="AC28">
            <v>159963.75</v>
          </cell>
          <cell r="AD28">
            <v>53368.82</v>
          </cell>
          <cell r="AE28">
            <v>66640.989999999991</v>
          </cell>
        </row>
        <row r="29">
          <cell r="B29" t="str">
            <v>0000074858</v>
          </cell>
          <cell r="C29" t="str">
            <v>Final</v>
          </cell>
          <cell r="D29">
            <v>40588</v>
          </cell>
          <cell r="E29" t="str">
            <v>Sherri Crechiola</v>
          </cell>
          <cell r="F29" t="str">
            <v>9023 Airport Rd, Mount Hope, ON L0R 1W0</v>
          </cell>
          <cell r="G29">
            <v>10</v>
          </cell>
          <cell r="H29">
            <v>0</v>
          </cell>
          <cell r="I29">
            <v>0</v>
          </cell>
          <cell r="J29">
            <v>16</v>
          </cell>
          <cell r="K29">
            <v>16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0.63</v>
          </cell>
          <cell r="Q29">
            <v>0.21</v>
          </cell>
          <cell r="R29">
            <v>0.83</v>
          </cell>
          <cell r="S29">
            <v>0</v>
          </cell>
          <cell r="T29">
            <v>0</v>
          </cell>
          <cell r="U29">
            <v>1.67</v>
          </cell>
          <cell r="V29" t="str">
            <v>ok</v>
          </cell>
          <cell r="W29">
            <v>1.67</v>
          </cell>
          <cell r="X29">
            <v>7350.7199999999993</v>
          </cell>
          <cell r="Y29">
            <v>4291.8999999999996</v>
          </cell>
          <cell r="Z29">
            <v>0</v>
          </cell>
          <cell r="AA29">
            <v>0</v>
          </cell>
          <cell r="AB29">
            <v>11642.619999999999</v>
          </cell>
          <cell r="AC29">
            <v>23668.79</v>
          </cell>
          <cell r="AD29">
            <v>139559.79999999999</v>
          </cell>
          <cell r="AE29">
            <v>179592.06</v>
          </cell>
        </row>
        <row r="30">
          <cell r="B30" t="str">
            <v>0000053768</v>
          </cell>
          <cell r="C30" t="str">
            <v>Final</v>
          </cell>
          <cell r="D30">
            <v>40590</v>
          </cell>
          <cell r="E30" t="str">
            <v>Angela Russumanno</v>
          </cell>
          <cell r="F30" t="str">
            <v>110 Gordon Drummond Ave, Stoney Creek ON L8J 1P5</v>
          </cell>
          <cell r="G30">
            <v>12</v>
          </cell>
          <cell r="H30">
            <v>0</v>
          </cell>
          <cell r="I30">
            <v>25</v>
          </cell>
          <cell r="J30">
            <v>48</v>
          </cell>
          <cell r="K30">
            <v>24</v>
          </cell>
          <cell r="L30">
            <v>0</v>
          </cell>
          <cell r="M30">
            <v>0</v>
          </cell>
          <cell r="N30">
            <v>16</v>
          </cell>
          <cell r="O30">
            <v>0</v>
          </cell>
          <cell r="P30">
            <v>11.5</v>
          </cell>
          <cell r="Q30">
            <v>0.34</v>
          </cell>
          <cell r="R30">
            <v>1</v>
          </cell>
          <cell r="S30">
            <v>0</v>
          </cell>
          <cell r="T30">
            <v>4</v>
          </cell>
          <cell r="U30">
            <v>16.84</v>
          </cell>
          <cell r="V30" t="str">
            <v>ok</v>
          </cell>
          <cell r="W30">
            <v>12.84</v>
          </cell>
          <cell r="X30">
            <v>95172.479999999996</v>
          </cell>
          <cell r="Y30">
            <v>43278.8</v>
          </cell>
          <cell r="Z30">
            <v>0</v>
          </cell>
          <cell r="AA30">
            <v>0</v>
          </cell>
          <cell r="AB30">
            <v>138451.28</v>
          </cell>
          <cell r="AC30">
            <v>161676.63</v>
          </cell>
          <cell r="AD30">
            <v>7358.7999999999993</v>
          </cell>
          <cell r="AE30">
            <v>10372.200000000001</v>
          </cell>
        </row>
        <row r="31">
          <cell r="B31" t="str">
            <v>0000003481</v>
          </cell>
          <cell r="C31" t="str">
            <v>Final</v>
          </cell>
          <cell r="D31">
            <v>40554</v>
          </cell>
          <cell r="E31" t="str">
            <v>Nancy Baverstock</v>
          </cell>
          <cell r="F31" t="str">
            <v>135 Bendamere Ave, Hamilton ON  L9C 1N4</v>
          </cell>
          <cell r="G31">
            <v>12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0</v>
          </cell>
          <cell r="N31">
            <v>45</v>
          </cell>
          <cell r="O31">
            <v>45</v>
          </cell>
          <cell r="P31">
            <v>8.26</v>
          </cell>
          <cell r="Q31">
            <v>1.79</v>
          </cell>
          <cell r="R31">
            <v>1.88</v>
          </cell>
          <cell r="S31">
            <v>0</v>
          </cell>
          <cell r="T31">
            <v>0.75</v>
          </cell>
          <cell r="U31">
            <v>12.68</v>
          </cell>
          <cell r="V31" t="str">
            <v>ok</v>
          </cell>
          <cell r="W31">
            <v>11.93</v>
          </cell>
          <cell r="X31">
            <v>47876.399999999994</v>
          </cell>
          <cell r="Y31">
            <v>32587.599999999999</v>
          </cell>
          <cell r="Z31">
            <v>0</v>
          </cell>
          <cell r="AA31">
            <v>12787</v>
          </cell>
          <cell r="AB31">
            <v>93251</v>
          </cell>
          <cell r="AC31">
            <v>0</v>
          </cell>
          <cell r="AD31">
            <v>123236.48</v>
          </cell>
          <cell r="AE31">
            <v>159963.75</v>
          </cell>
        </row>
        <row r="32">
          <cell r="B32" t="str">
            <v>0000003427</v>
          </cell>
          <cell r="C32" t="str">
            <v>Final</v>
          </cell>
          <cell r="D32">
            <v>40589</v>
          </cell>
          <cell r="E32" t="str">
            <v>Julie Oke</v>
          </cell>
          <cell r="F32" t="str">
            <v>400 Cumberland Ave, Hamilton ON L8M 2A2</v>
          </cell>
          <cell r="G32">
            <v>12</v>
          </cell>
          <cell r="H32">
            <v>0</v>
          </cell>
          <cell r="I32">
            <v>10</v>
          </cell>
          <cell r="J32">
            <v>24</v>
          </cell>
          <cell r="K32">
            <v>0</v>
          </cell>
          <cell r="L32">
            <v>0</v>
          </cell>
          <cell r="M32">
            <v>0</v>
          </cell>
          <cell r="N32">
            <v>40</v>
          </cell>
          <cell r="O32">
            <v>40</v>
          </cell>
          <cell r="P32">
            <v>5</v>
          </cell>
          <cell r="Q32">
            <v>0.5</v>
          </cell>
          <cell r="R32">
            <v>1</v>
          </cell>
          <cell r="S32">
            <v>0</v>
          </cell>
          <cell r="T32">
            <v>0.75</v>
          </cell>
          <cell r="U32">
            <v>7.25</v>
          </cell>
          <cell r="V32" t="str">
            <v>ok</v>
          </cell>
          <cell r="W32">
            <v>6.5</v>
          </cell>
          <cell r="X32">
            <v>46425.599999999991</v>
          </cell>
          <cell r="Y32">
            <v>18632.5</v>
          </cell>
          <cell r="Z32">
            <v>0</v>
          </cell>
          <cell r="AA32">
            <v>9330</v>
          </cell>
          <cell r="AB32">
            <v>74388.099999999991</v>
          </cell>
          <cell r="AC32">
            <v>88280.26</v>
          </cell>
          <cell r="AD32">
            <v>11642.619999999999</v>
          </cell>
          <cell r="AE32">
            <v>23668.79</v>
          </cell>
        </row>
        <row r="33">
          <cell r="B33" t="str">
            <v>0000026042</v>
          </cell>
          <cell r="C33" t="str">
            <v>Final</v>
          </cell>
          <cell r="D33">
            <v>40589</v>
          </cell>
          <cell r="E33" t="str">
            <v>Lillian Wen Li</v>
          </cell>
          <cell r="F33" t="str">
            <v>198 Fennell Ave E, Hamilton ON L9A 1S7</v>
          </cell>
          <cell r="G33">
            <v>12</v>
          </cell>
          <cell r="H33">
            <v>0</v>
          </cell>
          <cell r="I33">
            <v>10</v>
          </cell>
          <cell r="J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4.75</v>
          </cell>
          <cell r="Q33">
            <v>0</v>
          </cell>
          <cell r="R33">
            <v>1</v>
          </cell>
          <cell r="S33">
            <v>0</v>
          </cell>
          <cell r="T33">
            <v>0.75</v>
          </cell>
          <cell r="U33">
            <v>6.5</v>
          </cell>
          <cell r="V33" t="str">
            <v>ok</v>
          </cell>
          <cell r="W33">
            <v>5.75</v>
          </cell>
          <cell r="X33">
            <v>26984.880000000001</v>
          </cell>
          <cell r="Y33">
            <v>16705</v>
          </cell>
          <cell r="Z33">
            <v>0</v>
          </cell>
          <cell r="AA33">
            <v>0</v>
          </cell>
          <cell r="AB33">
            <v>43689.880000000005</v>
          </cell>
          <cell r="AC33">
            <v>40022.21</v>
          </cell>
          <cell r="AD33">
            <v>138451.28</v>
          </cell>
          <cell r="AE33">
            <v>161676.63</v>
          </cell>
        </row>
        <row r="34">
          <cell r="B34" t="str">
            <v>0000003560</v>
          </cell>
          <cell r="C34" t="str">
            <v>Final</v>
          </cell>
          <cell r="D34">
            <v>40590</v>
          </cell>
          <cell r="E34" t="str">
            <v>Sandra Zynomirski</v>
          </cell>
          <cell r="F34" t="str">
            <v>510 Mohawk Rd W, Hamilton, ON L9C 1X4</v>
          </cell>
          <cell r="G34">
            <v>12</v>
          </cell>
          <cell r="H34">
            <v>0</v>
          </cell>
          <cell r="I34">
            <v>30</v>
          </cell>
          <cell r="J34">
            <v>72</v>
          </cell>
          <cell r="K34">
            <v>44</v>
          </cell>
          <cell r="L34">
            <v>0</v>
          </cell>
          <cell r="M34">
            <v>0</v>
          </cell>
          <cell r="N34">
            <v>30</v>
          </cell>
          <cell r="O34">
            <v>0</v>
          </cell>
          <cell r="P34">
            <v>19</v>
          </cell>
          <cell r="Q34">
            <v>0.51</v>
          </cell>
          <cell r="R34">
            <v>1.75</v>
          </cell>
          <cell r="S34">
            <v>0</v>
          </cell>
          <cell r="T34">
            <v>4.5</v>
          </cell>
          <cell r="U34">
            <v>25.76</v>
          </cell>
          <cell r="V34" t="str">
            <v>ok</v>
          </cell>
          <cell r="W34">
            <v>21.26</v>
          </cell>
          <cell r="X34">
            <v>138580.42000000001</v>
          </cell>
          <cell r="Y34">
            <v>66203.199999999997</v>
          </cell>
          <cell r="Z34">
            <v>0</v>
          </cell>
          <cell r="AA34">
            <v>27232</v>
          </cell>
          <cell r="AB34">
            <v>232015.62</v>
          </cell>
          <cell r="AC34">
            <v>267064.27999999997</v>
          </cell>
          <cell r="AD34">
            <v>93251</v>
          </cell>
          <cell r="AE34">
            <v>0</v>
          </cell>
        </row>
        <row r="35">
          <cell r="B35" t="str">
            <v>0000003561</v>
          </cell>
          <cell r="C35" t="str">
            <v>Final</v>
          </cell>
          <cell r="D35">
            <v>40588</v>
          </cell>
          <cell r="E35" t="str">
            <v>Donna Bower</v>
          </cell>
          <cell r="F35" t="str">
            <v>120 San Antonio Dr, Hamilton, ON L9C 1V2</v>
          </cell>
          <cell r="G35">
            <v>10</v>
          </cell>
          <cell r="H35">
            <v>0</v>
          </cell>
          <cell r="I35">
            <v>15</v>
          </cell>
          <cell r="J35">
            <v>16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0.31</v>
          </cell>
          <cell r="Q35">
            <v>0</v>
          </cell>
          <cell r="R35">
            <v>0.21</v>
          </cell>
          <cell r="S35">
            <v>0</v>
          </cell>
          <cell r="T35">
            <v>0</v>
          </cell>
          <cell r="U35">
            <v>0.52</v>
          </cell>
          <cell r="V35" t="str">
            <v>ok</v>
          </cell>
          <cell r="W35">
            <v>0.52</v>
          </cell>
          <cell r="X35">
            <v>5077.7999999999993</v>
          </cell>
          <cell r="Y35">
            <v>1336.4</v>
          </cell>
          <cell r="Z35">
            <v>0</v>
          </cell>
          <cell r="AA35">
            <v>0</v>
          </cell>
          <cell r="AB35">
            <v>6414.1999999999989</v>
          </cell>
          <cell r="AC35">
            <v>6054.03</v>
          </cell>
          <cell r="AD35">
            <v>74388.099999999991</v>
          </cell>
          <cell r="AE35">
            <v>88280.26</v>
          </cell>
        </row>
        <row r="36">
          <cell r="B36" t="str">
            <v>0000003609</v>
          </cell>
          <cell r="C36" t="str">
            <v>Final</v>
          </cell>
          <cell r="D36">
            <v>40589</v>
          </cell>
          <cell r="E36" t="str">
            <v>Shirley McCoy</v>
          </cell>
          <cell r="F36" t="str">
            <v>120 Crosthwaite Ave N, Hamilton, ON L8H 4V5</v>
          </cell>
          <cell r="G36">
            <v>12</v>
          </cell>
          <cell r="H36">
            <v>0</v>
          </cell>
          <cell r="I36">
            <v>15</v>
          </cell>
          <cell r="J36">
            <v>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0</v>
          </cell>
          <cell r="R36">
            <v>1</v>
          </cell>
          <cell r="S36">
            <v>0</v>
          </cell>
          <cell r="T36">
            <v>0.75</v>
          </cell>
          <cell r="U36">
            <v>8.75</v>
          </cell>
          <cell r="V36" t="str">
            <v>ok</v>
          </cell>
          <cell r="W36">
            <v>8</v>
          </cell>
          <cell r="X36">
            <v>62674.559999999998</v>
          </cell>
          <cell r="Y36">
            <v>22487.5</v>
          </cell>
          <cell r="Z36">
            <v>0</v>
          </cell>
          <cell r="AA36">
            <v>0</v>
          </cell>
          <cell r="AB36">
            <v>85162.06</v>
          </cell>
          <cell r="AC36">
            <v>97301.040000000008</v>
          </cell>
          <cell r="AD36">
            <v>43689.880000000005</v>
          </cell>
          <cell r="AE36">
            <v>40022.21</v>
          </cell>
        </row>
        <row r="37">
          <cell r="B37" t="str">
            <v>0000007092</v>
          </cell>
          <cell r="C37" t="str">
            <v>Final</v>
          </cell>
          <cell r="D37">
            <v>40603</v>
          </cell>
          <cell r="E37" t="str">
            <v>Norah TeGrotenhuis</v>
          </cell>
          <cell r="F37" t="str">
            <v>P.O. Box 53, Lynden, ON L0R 1T0</v>
          </cell>
          <cell r="G37">
            <v>10</v>
          </cell>
          <cell r="H37">
            <v>0</v>
          </cell>
          <cell r="I37">
            <v>6</v>
          </cell>
          <cell r="J37">
            <v>13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0.1</v>
          </cell>
          <cell r="Q37">
            <v>0</v>
          </cell>
          <cell r="R37">
            <v>0.21</v>
          </cell>
          <cell r="S37">
            <v>0</v>
          </cell>
          <cell r="T37">
            <v>0</v>
          </cell>
          <cell r="U37">
            <v>0.31</v>
          </cell>
          <cell r="V37" t="str">
            <v>ok</v>
          </cell>
          <cell r="W37">
            <v>0.31</v>
          </cell>
          <cell r="X37">
            <v>5585.58</v>
          </cell>
          <cell r="Y37">
            <v>796.7</v>
          </cell>
          <cell r="Z37">
            <v>0</v>
          </cell>
          <cell r="AA37">
            <v>639</v>
          </cell>
          <cell r="AB37">
            <v>7021.28</v>
          </cell>
          <cell r="AC37">
            <v>3493.5299999999997</v>
          </cell>
          <cell r="AD37">
            <v>232015.62</v>
          </cell>
          <cell r="AE37">
            <v>267064.27999999997</v>
          </cell>
        </row>
        <row r="38">
          <cell r="B38" t="str">
            <v>0000003852</v>
          </cell>
          <cell r="C38" t="str">
            <v>Final</v>
          </cell>
          <cell r="D38">
            <v>40590</v>
          </cell>
          <cell r="E38" t="str">
            <v>Penny Taylor</v>
          </cell>
          <cell r="F38" t="str">
            <v>Sheila Scott House McMaster University, Hamilton, ON L8S 4K1</v>
          </cell>
          <cell r="G38">
            <v>12</v>
          </cell>
          <cell r="H38">
            <v>0</v>
          </cell>
          <cell r="I38">
            <v>15</v>
          </cell>
          <cell r="J38">
            <v>56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11.26</v>
          </cell>
          <cell r="Q38">
            <v>0</v>
          </cell>
          <cell r="R38">
            <v>1</v>
          </cell>
          <cell r="S38">
            <v>0</v>
          </cell>
          <cell r="T38">
            <v>1.25</v>
          </cell>
          <cell r="U38">
            <v>13.51</v>
          </cell>
          <cell r="V38" t="str">
            <v>ok</v>
          </cell>
          <cell r="W38">
            <v>12.26</v>
          </cell>
          <cell r="X38">
            <v>69638.399999999994</v>
          </cell>
          <cell r="Y38">
            <v>34720.699999999997</v>
          </cell>
          <cell r="Z38">
            <v>0</v>
          </cell>
          <cell r="AA38">
            <v>28483</v>
          </cell>
          <cell r="AB38">
            <v>132842.09999999998</v>
          </cell>
          <cell r="AC38">
            <v>164582.79</v>
          </cell>
          <cell r="AD38">
            <v>6414.1999999999989</v>
          </cell>
          <cell r="AE38">
            <v>6054.03</v>
          </cell>
        </row>
        <row r="39">
          <cell r="B39" t="str">
            <v>0000003856</v>
          </cell>
          <cell r="C39" t="str">
            <v>Final</v>
          </cell>
          <cell r="D39">
            <v>40589</v>
          </cell>
          <cell r="E39" t="str">
            <v>Debbie Thomson</v>
          </cell>
          <cell r="F39" t="str">
            <v>1145 King St W, Hamilton ON L8S 1L9</v>
          </cell>
          <cell r="G39">
            <v>12</v>
          </cell>
          <cell r="H39">
            <v>0</v>
          </cell>
          <cell r="I39">
            <v>10</v>
          </cell>
          <cell r="J39">
            <v>16</v>
          </cell>
          <cell r="K39">
            <v>20</v>
          </cell>
          <cell r="L39">
            <v>0</v>
          </cell>
          <cell r="M39">
            <v>0</v>
          </cell>
          <cell r="N39">
            <v>10</v>
          </cell>
          <cell r="O39">
            <v>0</v>
          </cell>
          <cell r="P39">
            <v>5.84</v>
          </cell>
          <cell r="Q39">
            <v>0.16</v>
          </cell>
          <cell r="R39">
            <v>1</v>
          </cell>
          <cell r="S39">
            <v>0</v>
          </cell>
          <cell r="T39">
            <v>2.14</v>
          </cell>
          <cell r="U39">
            <v>9.14</v>
          </cell>
          <cell r="V39" t="str">
            <v>ok</v>
          </cell>
          <cell r="W39">
            <v>7</v>
          </cell>
          <cell r="X39">
            <v>42556.800000000003</v>
          </cell>
          <cell r="Y39">
            <v>23489.8</v>
          </cell>
          <cell r="Z39">
            <v>0</v>
          </cell>
          <cell r="AA39">
            <v>17889</v>
          </cell>
          <cell r="AB39">
            <v>83935.6</v>
          </cell>
          <cell r="AC39">
            <v>99060.47</v>
          </cell>
          <cell r="AD39">
            <v>85162.06</v>
          </cell>
          <cell r="AE39">
            <v>97301.040000000008</v>
          </cell>
        </row>
        <row r="40">
          <cell r="B40" t="str">
            <v>0000053769</v>
          </cell>
          <cell r="C40" t="str">
            <v>Final</v>
          </cell>
          <cell r="D40">
            <v>40590</v>
          </cell>
          <cell r="E40" t="str">
            <v>Alison Payne-Tate</v>
          </cell>
          <cell r="F40" t="str">
            <v>900 Golf Links Rd, Ancaster, ON L9K 1L5</v>
          </cell>
          <cell r="G40">
            <v>12</v>
          </cell>
          <cell r="H40">
            <v>10</v>
          </cell>
          <cell r="I40">
            <v>30</v>
          </cell>
          <cell r="J40">
            <v>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16</v>
          </cell>
          <cell r="Q40">
            <v>0</v>
          </cell>
          <cell r="R40">
            <v>1</v>
          </cell>
          <cell r="S40">
            <v>0</v>
          </cell>
          <cell r="T40">
            <v>1.75</v>
          </cell>
          <cell r="U40">
            <v>18.75</v>
          </cell>
          <cell r="V40" t="str">
            <v>ok</v>
          </cell>
          <cell r="W40">
            <v>17</v>
          </cell>
          <cell r="X40">
            <v>104457.60000000001</v>
          </cell>
          <cell r="Y40">
            <v>48187.5</v>
          </cell>
          <cell r="Z40">
            <v>0</v>
          </cell>
          <cell r="AA40">
            <v>0</v>
          </cell>
          <cell r="AB40">
            <v>152645.1</v>
          </cell>
          <cell r="AC40">
            <v>186471.97</v>
          </cell>
          <cell r="AD40">
            <v>7021.28</v>
          </cell>
          <cell r="AE40">
            <v>3493.5299999999997</v>
          </cell>
        </row>
        <row r="41">
          <cell r="B41" t="str">
            <v>0000003964</v>
          </cell>
          <cell r="C41" t="str">
            <v>Final</v>
          </cell>
          <cell r="D41">
            <v>40592</v>
          </cell>
          <cell r="E41" t="str">
            <v>Lalitha Francis</v>
          </cell>
          <cell r="F41" t="str">
            <v>501 Upper Sherman Ave, Hamilton, ON  L9V 3L7</v>
          </cell>
          <cell r="G41">
            <v>12</v>
          </cell>
          <cell r="H41">
            <v>6</v>
          </cell>
          <cell r="I41">
            <v>15</v>
          </cell>
          <cell r="J41">
            <v>32</v>
          </cell>
          <cell r="K41">
            <v>24</v>
          </cell>
          <cell r="L41">
            <v>0</v>
          </cell>
          <cell r="M41">
            <v>0</v>
          </cell>
          <cell r="N41">
            <v>8</v>
          </cell>
          <cell r="O41">
            <v>8</v>
          </cell>
          <cell r="P41">
            <v>13.75</v>
          </cell>
          <cell r="Q41">
            <v>0.79</v>
          </cell>
          <cell r="R41">
            <v>1.5</v>
          </cell>
          <cell r="S41">
            <v>0</v>
          </cell>
          <cell r="T41">
            <v>4.5</v>
          </cell>
          <cell r="U41">
            <v>20.54</v>
          </cell>
          <cell r="V41" t="str">
            <v>ok</v>
          </cell>
          <cell r="W41">
            <v>16.04</v>
          </cell>
          <cell r="X41">
            <v>74745.210000000006</v>
          </cell>
          <cell r="Y41">
            <v>52787.8</v>
          </cell>
          <cell r="Z41">
            <v>0</v>
          </cell>
          <cell r="AA41">
            <v>0</v>
          </cell>
          <cell r="AB41">
            <v>127533.01000000001</v>
          </cell>
          <cell r="AC41">
            <v>137337.41</v>
          </cell>
          <cell r="AD41">
            <v>132842.09999999998</v>
          </cell>
          <cell r="AE41">
            <v>164582.79</v>
          </cell>
        </row>
        <row r="42">
          <cell r="B42" t="str">
            <v>0000004010</v>
          </cell>
          <cell r="C42" t="str">
            <v>Final</v>
          </cell>
          <cell r="D42">
            <v>40589</v>
          </cell>
          <cell r="E42" t="str">
            <v>Heather Crocker</v>
          </cell>
          <cell r="F42" t="str">
            <v>407 Charlton Ave W, Hamilton, ON L8P 2E6</v>
          </cell>
          <cell r="G42">
            <v>10</v>
          </cell>
          <cell r="H42">
            <v>0</v>
          </cell>
          <cell r="I42">
            <v>0</v>
          </cell>
          <cell r="J42">
            <v>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0.63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0.63</v>
          </cell>
          <cell r="V42" t="str">
            <v>ok</v>
          </cell>
          <cell r="W42">
            <v>0.63</v>
          </cell>
          <cell r="X42">
            <v>2901.6</v>
          </cell>
          <cell r="Y42">
            <v>1619.1</v>
          </cell>
          <cell r="Z42">
            <v>0</v>
          </cell>
          <cell r="AA42">
            <v>1660</v>
          </cell>
          <cell r="AB42">
            <v>6180.7</v>
          </cell>
          <cell r="AC42">
            <v>6835.81</v>
          </cell>
          <cell r="AD42">
            <v>83935.6</v>
          </cell>
          <cell r="AE42">
            <v>99060.47</v>
          </cell>
        </row>
        <row r="43">
          <cell r="B43" t="str">
            <v>0000004019</v>
          </cell>
          <cell r="C43" t="str">
            <v>Final</v>
          </cell>
          <cell r="D43">
            <v>40590</v>
          </cell>
          <cell r="E43" t="str">
            <v>Teresa Kwasniewski</v>
          </cell>
          <cell r="F43" t="str">
            <v>1279 Upper Gage Ave, Hamilton, ON L8W 1E5</v>
          </cell>
          <cell r="G43">
            <v>12</v>
          </cell>
          <cell r="H43">
            <v>0</v>
          </cell>
          <cell r="I43">
            <v>10</v>
          </cell>
          <cell r="J43">
            <v>16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3.75</v>
          </cell>
          <cell r="Q43">
            <v>0</v>
          </cell>
          <cell r="R43">
            <v>0.5</v>
          </cell>
          <cell r="S43">
            <v>0</v>
          </cell>
          <cell r="T43">
            <v>1</v>
          </cell>
          <cell r="U43">
            <v>5.25</v>
          </cell>
          <cell r="V43" t="str">
            <v>ok</v>
          </cell>
          <cell r="W43">
            <v>4.25</v>
          </cell>
          <cell r="X43">
            <v>27855.360000000001</v>
          </cell>
          <cell r="Y43">
            <v>13492.5</v>
          </cell>
          <cell r="Z43">
            <v>0</v>
          </cell>
          <cell r="AA43">
            <v>0</v>
          </cell>
          <cell r="AB43">
            <v>41347.86</v>
          </cell>
          <cell r="AC43">
            <v>25861.58</v>
          </cell>
          <cell r="AD43">
            <v>152645.1</v>
          </cell>
          <cell r="AE43">
            <v>186471.97</v>
          </cell>
        </row>
        <row r="44">
          <cell r="B44" t="str">
            <v>0000052604</v>
          </cell>
          <cell r="C44" t="str">
            <v>Final</v>
          </cell>
          <cell r="D44">
            <v>40554</v>
          </cell>
          <cell r="E44" t="str">
            <v>Monique Lavalle</v>
          </cell>
          <cell r="F44" t="str">
            <v>1869 Main St E, Hamilton, ON L8H 1G2</v>
          </cell>
          <cell r="G44">
            <v>12</v>
          </cell>
          <cell r="H44">
            <v>0</v>
          </cell>
          <cell r="I44">
            <v>10</v>
          </cell>
          <cell r="J44">
            <v>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6.14</v>
          </cell>
          <cell r="Q44">
            <v>8.7999999999999989</v>
          </cell>
          <cell r="R44">
            <v>9.23</v>
          </cell>
          <cell r="S44">
            <v>0</v>
          </cell>
          <cell r="T44">
            <v>9.23</v>
          </cell>
          <cell r="U44">
            <v>33.4</v>
          </cell>
          <cell r="V44" t="str">
            <v>ok</v>
          </cell>
          <cell r="W44">
            <v>24.169999999999998</v>
          </cell>
          <cell r="X44">
            <v>17409.599999999999</v>
          </cell>
          <cell r="Y44">
            <v>0</v>
          </cell>
          <cell r="Z44">
            <v>0</v>
          </cell>
          <cell r="AA44">
            <v>12105</v>
          </cell>
          <cell r="AB44">
            <v>29514.6</v>
          </cell>
          <cell r="AC44">
            <v>5471.3</v>
          </cell>
          <cell r="AD44">
            <v>127533.01000000001</v>
          </cell>
          <cell r="AE44">
            <v>137337.41</v>
          </cell>
        </row>
        <row r="45">
          <cell r="B45" t="str">
            <v>0000062723</v>
          </cell>
          <cell r="C45" t="str">
            <v>Final</v>
          </cell>
          <cell r="D45">
            <v>40591</v>
          </cell>
          <cell r="E45" t="str">
            <v>Monique Lavallee</v>
          </cell>
          <cell r="F45" t="str">
            <v>1869 Main St E, Hamilton ON L8H 1G2</v>
          </cell>
          <cell r="G45">
            <v>12</v>
          </cell>
          <cell r="H45">
            <v>0</v>
          </cell>
          <cell r="I45">
            <v>0</v>
          </cell>
          <cell r="J45">
            <v>24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1.75</v>
          </cell>
          <cell r="Q45">
            <v>0</v>
          </cell>
          <cell r="R45">
            <v>1.1299999999999999</v>
          </cell>
          <cell r="S45">
            <v>0</v>
          </cell>
          <cell r="T45">
            <v>0.76</v>
          </cell>
          <cell r="U45">
            <v>3.64</v>
          </cell>
          <cell r="V45" t="str">
            <v>ok</v>
          </cell>
          <cell r="W45">
            <v>2.88</v>
          </cell>
          <cell r="X45">
            <v>20891.52</v>
          </cell>
          <cell r="Y45">
            <v>9354.7999999999993</v>
          </cell>
          <cell r="Z45">
            <v>0</v>
          </cell>
          <cell r="AA45">
            <v>0</v>
          </cell>
          <cell r="AB45">
            <v>30246.32</v>
          </cell>
          <cell r="AC45">
            <v>33563.08</v>
          </cell>
          <cell r="AD45">
            <v>6180.7</v>
          </cell>
          <cell r="AE45">
            <v>6835.81</v>
          </cell>
        </row>
        <row r="46">
          <cell r="B46" t="str">
            <v>0000004258</v>
          </cell>
          <cell r="C46" t="str">
            <v>Final</v>
          </cell>
          <cell r="D46">
            <v>40591</v>
          </cell>
          <cell r="E46" t="str">
            <v>Scott Jacobson</v>
          </cell>
          <cell r="F46" t="str">
            <v>118 Limeridge Rd E, Hamilton, ON L9A 1S3</v>
          </cell>
          <cell r="G46">
            <v>12</v>
          </cell>
          <cell r="H46">
            <v>0</v>
          </cell>
          <cell r="I46">
            <v>20</v>
          </cell>
          <cell r="J46">
            <v>32</v>
          </cell>
          <cell r="K46">
            <v>0</v>
          </cell>
          <cell r="L46">
            <v>0</v>
          </cell>
          <cell r="M46">
            <v>0</v>
          </cell>
          <cell r="N46">
            <v>15</v>
          </cell>
          <cell r="O46">
            <v>15</v>
          </cell>
          <cell r="P46">
            <v>6</v>
          </cell>
          <cell r="Q46">
            <v>0.66999999999999993</v>
          </cell>
          <cell r="R46">
            <v>1</v>
          </cell>
          <cell r="S46">
            <v>0</v>
          </cell>
          <cell r="T46">
            <v>2.5499999999999998</v>
          </cell>
          <cell r="U46">
            <v>10.220000000000001</v>
          </cell>
          <cell r="V46" t="str">
            <v>ok</v>
          </cell>
          <cell r="W46">
            <v>7.6700000000000008</v>
          </cell>
          <cell r="X46">
            <v>60063.12</v>
          </cell>
          <cell r="Y46">
            <v>26265.4</v>
          </cell>
          <cell r="Z46">
            <v>0</v>
          </cell>
          <cell r="AA46">
            <v>5884</v>
          </cell>
          <cell r="AB46">
            <v>92212.52</v>
          </cell>
          <cell r="AC46">
            <v>124452.35</v>
          </cell>
          <cell r="AD46">
            <v>41347.86</v>
          </cell>
          <cell r="AE46">
            <v>25861.58</v>
          </cell>
        </row>
        <row r="47">
          <cell r="B47" t="str">
            <v>0000006043</v>
          </cell>
          <cell r="C47" t="str">
            <v>Final</v>
          </cell>
          <cell r="D47">
            <v>40617</v>
          </cell>
          <cell r="E47" t="str">
            <v>Jill Penny</v>
          </cell>
          <cell r="F47" t="str">
            <v>634 Rymal Rd W, Hamilton, ON L9B 1B8</v>
          </cell>
          <cell r="G47">
            <v>12</v>
          </cell>
          <cell r="H47">
            <v>10</v>
          </cell>
          <cell r="I47">
            <v>15</v>
          </cell>
          <cell r="J47">
            <v>68</v>
          </cell>
          <cell r="K47">
            <v>0</v>
          </cell>
          <cell r="L47">
            <v>0</v>
          </cell>
          <cell r="M47">
            <v>0</v>
          </cell>
          <cell r="N47">
            <v>23</v>
          </cell>
          <cell r="O47">
            <v>0</v>
          </cell>
          <cell r="P47">
            <v>18</v>
          </cell>
          <cell r="Q47">
            <v>0.34</v>
          </cell>
          <cell r="R47">
            <v>2</v>
          </cell>
          <cell r="S47">
            <v>0</v>
          </cell>
          <cell r="T47">
            <v>1.75</v>
          </cell>
          <cell r="U47">
            <v>22.09</v>
          </cell>
          <cell r="V47" t="str">
            <v>ok</v>
          </cell>
          <cell r="W47">
            <v>20.34</v>
          </cell>
          <cell r="X47">
            <v>102755.32999999999</v>
          </cell>
          <cell r="Y47">
            <v>56771.3</v>
          </cell>
          <cell r="Z47">
            <v>0</v>
          </cell>
          <cell r="AA47">
            <v>0</v>
          </cell>
          <cell r="AB47">
            <v>159526.63</v>
          </cell>
          <cell r="AC47">
            <v>185057.44</v>
          </cell>
          <cell r="AD47">
            <v>0</v>
          </cell>
          <cell r="AE47">
            <v>0</v>
          </cell>
        </row>
        <row r="48">
          <cell r="B48" t="str">
            <v>0000004505</v>
          </cell>
          <cell r="C48" t="str">
            <v>Final</v>
          </cell>
          <cell r="D48">
            <v>40591</v>
          </cell>
          <cell r="E48" t="str">
            <v>Sil Weiss</v>
          </cell>
          <cell r="F48" t="str">
            <v>1035 Paramount Dr, Stoney Creek, ON L8J 2L6</v>
          </cell>
          <cell r="G48">
            <v>12</v>
          </cell>
          <cell r="H48">
            <v>0</v>
          </cell>
          <cell r="I48">
            <v>15</v>
          </cell>
          <cell r="J48">
            <v>32</v>
          </cell>
          <cell r="K48">
            <v>0</v>
          </cell>
          <cell r="L48">
            <v>20</v>
          </cell>
          <cell r="M48">
            <v>0</v>
          </cell>
          <cell r="N48">
            <v>30</v>
          </cell>
          <cell r="O48">
            <v>30</v>
          </cell>
          <cell r="P48">
            <v>9</v>
          </cell>
          <cell r="Q48">
            <v>1.7999999999999998</v>
          </cell>
          <cell r="R48">
            <v>2</v>
          </cell>
          <cell r="S48">
            <v>0</v>
          </cell>
          <cell r="T48">
            <v>2</v>
          </cell>
          <cell r="U48">
            <v>14.8</v>
          </cell>
          <cell r="V48" t="str">
            <v>ok</v>
          </cell>
          <cell r="W48">
            <v>12.8</v>
          </cell>
          <cell r="X48">
            <v>68477.760000000009</v>
          </cell>
          <cell r="Y48">
            <v>38036</v>
          </cell>
          <cell r="Z48">
            <v>0</v>
          </cell>
          <cell r="AA48">
            <v>17055</v>
          </cell>
          <cell r="AB48">
            <v>123568.76000000001</v>
          </cell>
          <cell r="AC48">
            <v>151480.28</v>
          </cell>
          <cell r="AD48">
            <v>30246.32</v>
          </cell>
          <cell r="AE48">
            <v>33563.08</v>
          </cell>
        </row>
        <row r="49">
          <cell r="B49" t="str">
            <v>0000075862</v>
          </cell>
          <cell r="C49" t="str">
            <v>Final</v>
          </cell>
          <cell r="D49">
            <v>40592</v>
          </cell>
          <cell r="E49" t="str">
            <v>Cari Gangaram</v>
          </cell>
          <cell r="F49" t="str">
            <v>89 Hamitlon St N, Waterdown, ON L0R 2H0</v>
          </cell>
          <cell r="G49">
            <v>12</v>
          </cell>
          <cell r="H49">
            <v>10</v>
          </cell>
          <cell r="I49">
            <v>25</v>
          </cell>
          <cell r="J49">
            <v>48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18</v>
          </cell>
          <cell r="V49" t="str">
            <v>ok</v>
          </cell>
          <cell r="W49">
            <v>17</v>
          </cell>
          <cell r="X49">
            <v>97493.760000000009</v>
          </cell>
          <cell r="Y49">
            <v>46260</v>
          </cell>
          <cell r="Z49">
            <v>0</v>
          </cell>
          <cell r="AA49">
            <v>0</v>
          </cell>
          <cell r="AB49">
            <v>143753.76</v>
          </cell>
          <cell r="AC49">
            <v>228511.45</v>
          </cell>
          <cell r="AD49">
            <v>92212.52</v>
          </cell>
          <cell r="AE49">
            <v>124452.35</v>
          </cell>
        </row>
        <row r="50">
          <cell r="B50" t="str">
            <v>0000007091</v>
          </cell>
          <cell r="C50" t="str">
            <v>Final</v>
          </cell>
          <cell r="D50">
            <v>40590</v>
          </cell>
          <cell r="E50" t="str">
            <v>Coleen Rakoczy</v>
          </cell>
          <cell r="F50" t="str">
            <v>1576 Upper James St, PO Box 30011, Hamilton ON L9B 1K0</v>
          </cell>
          <cell r="G50">
            <v>10</v>
          </cell>
          <cell r="H50">
            <v>0</v>
          </cell>
          <cell r="I50">
            <v>15</v>
          </cell>
          <cell r="J50">
            <v>16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0.84</v>
          </cell>
          <cell r="Q50">
            <v>0</v>
          </cell>
          <cell r="R50">
            <v>0</v>
          </cell>
          <cell r="S50">
            <v>0</v>
          </cell>
          <cell r="T50">
            <v>0.1</v>
          </cell>
          <cell r="U50">
            <v>0.94</v>
          </cell>
          <cell r="V50" t="str">
            <v>ok</v>
          </cell>
          <cell r="W50">
            <v>0.84</v>
          </cell>
          <cell r="X50">
            <v>3627</v>
          </cell>
          <cell r="Y50">
            <v>2415.8000000000002</v>
          </cell>
          <cell r="Z50">
            <v>0</v>
          </cell>
          <cell r="AA50">
            <v>2422</v>
          </cell>
          <cell r="AB50">
            <v>8464.7999999999993</v>
          </cell>
          <cell r="AC50">
            <v>11724.77</v>
          </cell>
          <cell r="AD50">
            <v>159526.63</v>
          </cell>
          <cell r="AE50">
            <v>185057.44</v>
          </cell>
        </row>
        <row r="51">
          <cell r="B51" t="str">
            <v>0000004620</v>
          </cell>
          <cell r="C51" t="str">
            <v>Final</v>
          </cell>
          <cell r="D51">
            <v>40588</v>
          </cell>
          <cell r="E51" t="str">
            <v>Hilary Wigington</v>
          </cell>
          <cell r="F51" t="str">
            <v>21 Stonechurch Rd W, Hamilton, ON L9B 1A1</v>
          </cell>
          <cell r="G51">
            <v>10</v>
          </cell>
          <cell r="H51">
            <v>0</v>
          </cell>
          <cell r="I51">
            <v>12</v>
          </cell>
          <cell r="J51">
            <v>32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0.84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0.84</v>
          </cell>
          <cell r="V51" t="str">
            <v>ok</v>
          </cell>
          <cell r="W51">
            <v>0.84</v>
          </cell>
          <cell r="X51">
            <v>7544.16</v>
          </cell>
          <cell r="Y51">
            <v>2158.8000000000002</v>
          </cell>
          <cell r="Z51">
            <v>0</v>
          </cell>
          <cell r="AA51">
            <v>2297</v>
          </cell>
          <cell r="AB51">
            <v>11999.96</v>
          </cell>
          <cell r="AC51">
            <v>13753.4</v>
          </cell>
          <cell r="AD51">
            <v>123568.76000000001</v>
          </cell>
          <cell r="AE51">
            <v>151480.28</v>
          </cell>
        </row>
        <row r="52">
          <cell r="B52" t="str">
            <v>0000004137</v>
          </cell>
          <cell r="C52" t="str">
            <v>Final</v>
          </cell>
          <cell r="D52">
            <v>40590</v>
          </cell>
          <cell r="E52" t="str">
            <v>Mary Pat Vollick</v>
          </cell>
          <cell r="F52" t="str">
            <v>440 Upper Wentworth St, Hamilton ON L9A 4T7</v>
          </cell>
          <cell r="G52">
            <v>12</v>
          </cell>
          <cell r="H52">
            <v>10</v>
          </cell>
          <cell r="I52">
            <v>20</v>
          </cell>
          <cell r="J52">
            <v>48</v>
          </cell>
          <cell r="K52">
            <v>44</v>
          </cell>
          <cell r="L52">
            <v>0</v>
          </cell>
          <cell r="M52">
            <v>0</v>
          </cell>
          <cell r="N52">
            <v>20</v>
          </cell>
          <cell r="O52">
            <v>24</v>
          </cell>
          <cell r="P52">
            <v>22.13</v>
          </cell>
          <cell r="Q52">
            <v>1.92</v>
          </cell>
          <cell r="R52">
            <v>2</v>
          </cell>
          <cell r="S52">
            <v>0</v>
          </cell>
          <cell r="T52">
            <v>1.76</v>
          </cell>
          <cell r="U52">
            <v>27.81</v>
          </cell>
          <cell r="V52" t="str">
            <v>ok</v>
          </cell>
          <cell r="W52">
            <v>26.049999999999997</v>
          </cell>
          <cell r="X52">
            <v>127438.28</v>
          </cell>
          <cell r="Y52">
            <v>71471.7</v>
          </cell>
          <cell r="Z52">
            <v>0</v>
          </cell>
          <cell r="AA52">
            <v>38289</v>
          </cell>
          <cell r="AB52">
            <v>237198.97999999998</v>
          </cell>
          <cell r="AC52">
            <v>279673.52999999997</v>
          </cell>
          <cell r="AD52">
            <v>193827.20000000001</v>
          </cell>
          <cell r="AE52">
            <v>228511.45</v>
          </cell>
        </row>
        <row r="53">
          <cell r="B53" t="str">
            <v>Journal</v>
          </cell>
          <cell r="C53" t="str">
            <v>Final</v>
          </cell>
          <cell r="D53">
            <v>40591</v>
          </cell>
          <cell r="E53" t="str">
            <v>Kathie VanVeen</v>
          </cell>
          <cell r="F53" t="str">
            <v>25 Mount Albion Rd, Hamilton ON L8K 5S4</v>
          </cell>
          <cell r="G53">
            <v>12</v>
          </cell>
          <cell r="H53">
            <v>0</v>
          </cell>
          <cell r="I53">
            <v>15</v>
          </cell>
          <cell r="J53">
            <v>59</v>
          </cell>
          <cell r="K53">
            <v>16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</v>
          </cell>
          <cell r="Q53">
            <v>0</v>
          </cell>
          <cell r="R53">
            <v>1.5</v>
          </cell>
          <cell r="S53">
            <v>0</v>
          </cell>
          <cell r="T53">
            <v>4</v>
          </cell>
          <cell r="U53">
            <v>18.5</v>
          </cell>
          <cell r="V53" t="str">
            <v>ok</v>
          </cell>
          <cell r="W53">
            <v>14.5</v>
          </cell>
          <cell r="X53">
            <v>83391.98</v>
          </cell>
          <cell r="Y53">
            <v>0</v>
          </cell>
          <cell r="Z53">
            <v>0</v>
          </cell>
          <cell r="AA53">
            <v>0</v>
          </cell>
          <cell r="AB53">
            <v>83391.98</v>
          </cell>
          <cell r="AC53">
            <v>83856.36</v>
          </cell>
          <cell r="AD53">
            <v>8464.7999999999993</v>
          </cell>
          <cell r="AE53">
            <v>11724.77</v>
          </cell>
        </row>
        <row r="54">
          <cell r="B54" t="str">
            <v>0000010875</v>
          </cell>
          <cell r="C54" t="str">
            <v>Final</v>
          </cell>
          <cell r="D54">
            <v>40590</v>
          </cell>
          <cell r="E54" t="str">
            <v>Marge Alkema</v>
          </cell>
          <cell r="F54" t="str">
            <v>777 Garner Rd E, Ancaster ON L9K 1J4</v>
          </cell>
          <cell r="G54">
            <v>12</v>
          </cell>
          <cell r="H54">
            <v>6</v>
          </cell>
          <cell r="I54">
            <v>0</v>
          </cell>
          <cell r="J54">
            <v>12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5.01</v>
          </cell>
          <cell r="Q54">
            <v>0</v>
          </cell>
          <cell r="R54">
            <v>0.75</v>
          </cell>
          <cell r="S54">
            <v>0</v>
          </cell>
          <cell r="T54">
            <v>1</v>
          </cell>
          <cell r="U54">
            <v>6.76</v>
          </cell>
          <cell r="V54" t="str">
            <v>ok</v>
          </cell>
          <cell r="W54">
            <v>5.76</v>
          </cell>
          <cell r="X54">
            <v>22980.67</v>
          </cell>
          <cell r="Y54">
            <v>17373.2</v>
          </cell>
          <cell r="Z54">
            <v>0</v>
          </cell>
          <cell r="AA54">
            <v>0</v>
          </cell>
          <cell r="AB54">
            <v>40353.869999999995</v>
          </cell>
          <cell r="AC54">
            <v>39209.65</v>
          </cell>
          <cell r="AD54">
            <v>11999.96</v>
          </cell>
          <cell r="AE54">
            <v>13753.4</v>
          </cell>
        </row>
        <row r="55">
          <cell r="B55" t="str">
            <v>0000005253</v>
          </cell>
          <cell r="C55" t="str">
            <v>Final</v>
          </cell>
          <cell r="D55">
            <v>40591</v>
          </cell>
          <cell r="E55" t="str">
            <v>Erin Connelly</v>
          </cell>
          <cell r="F55" t="str">
            <v>137 Melville St, Dundas ON L9H 2A6</v>
          </cell>
          <cell r="G55">
            <v>10</v>
          </cell>
          <cell r="H55">
            <v>0</v>
          </cell>
          <cell r="I55">
            <v>11</v>
          </cell>
          <cell r="J55">
            <v>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1.46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1.46</v>
          </cell>
          <cell r="V55" t="str">
            <v>ok</v>
          </cell>
          <cell r="W55">
            <v>1.46</v>
          </cell>
          <cell r="X55">
            <v>8748.32</v>
          </cell>
          <cell r="Y55">
            <v>3752.2</v>
          </cell>
          <cell r="Z55">
            <v>0</v>
          </cell>
          <cell r="AA55">
            <v>1305</v>
          </cell>
          <cell r="AB55">
            <v>13805.52</v>
          </cell>
          <cell r="AC55">
            <v>17691.2</v>
          </cell>
          <cell r="AD55">
            <v>237198.97999999998</v>
          </cell>
          <cell r="AE55">
            <v>279673.52999999997</v>
          </cell>
        </row>
        <row r="56">
          <cell r="B56" t="str">
            <v>0000076745</v>
          </cell>
          <cell r="C56" t="str">
            <v>Final</v>
          </cell>
          <cell r="D56">
            <v>40591</v>
          </cell>
          <cell r="E56" t="str">
            <v>Heather Ross-Baxter</v>
          </cell>
          <cell r="F56" t="str">
            <v>75 Concerto Court, Ancaster, ON L9G 4V6</v>
          </cell>
          <cell r="G56">
            <v>12</v>
          </cell>
          <cell r="H56">
            <v>0</v>
          </cell>
          <cell r="I56">
            <v>0</v>
          </cell>
          <cell r="J56">
            <v>36</v>
          </cell>
          <cell r="K56">
            <v>0</v>
          </cell>
          <cell r="L56">
            <v>0</v>
          </cell>
          <cell r="M56">
            <v>0</v>
          </cell>
          <cell r="N56">
            <v>60</v>
          </cell>
          <cell r="O56">
            <v>0</v>
          </cell>
          <cell r="P56">
            <v>4</v>
          </cell>
          <cell r="Q56">
            <v>3</v>
          </cell>
          <cell r="R56">
            <v>1</v>
          </cell>
          <cell r="S56">
            <v>0</v>
          </cell>
          <cell r="T56">
            <v>1</v>
          </cell>
          <cell r="U56">
            <v>9</v>
          </cell>
          <cell r="V56" t="str">
            <v>ok</v>
          </cell>
          <cell r="W56">
            <v>8</v>
          </cell>
          <cell r="X56">
            <v>45264.959999999999</v>
          </cell>
          <cell r="Y56">
            <v>23130</v>
          </cell>
          <cell r="Z56">
            <v>0</v>
          </cell>
          <cell r="AA56">
            <v>12487</v>
          </cell>
          <cell r="AB56">
            <v>80881.959999999992</v>
          </cell>
          <cell r="AC56">
            <v>99640.2</v>
          </cell>
          <cell r="AD56">
            <v>83391.98</v>
          </cell>
          <cell r="AE56">
            <v>83856.36</v>
          </cell>
        </row>
        <row r="57">
          <cell r="B57" t="str">
            <v>0000005260</v>
          </cell>
          <cell r="C57" t="str">
            <v>Final</v>
          </cell>
          <cell r="D57">
            <v>40590</v>
          </cell>
          <cell r="E57" t="str">
            <v>Darcy MacLennan</v>
          </cell>
          <cell r="F57" t="str">
            <v>1 Lynndale Dr, Dundas, ON L9H 3L4</v>
          </cell>
          <cell r="G57">
            <v>12</v>
          </cell>
          <cell r="H57">
            <v>0</v>
          </cell>
          <cell r="I57">
            <v>0</v>
          </cell>
          <cell r="J57">
            <v>32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0.63</v>
          </cell>
          <cell r="Q57">
            <v>0</v>
          </cell>
          <cell r="R57">
            <v>0.63</v>
          </cell>
          <cell r="S57">
            <v>0</v>
          </cell>
          <cell r="T57">
            <v>0</v>
          </cell>
          <cell r="U57">
            <v>1.26</v>
          </cell>
          <cell r="V57" t="str">
            <v>ok</v>
          </cell>
          <cell r="W57">
            <v>1.26</v>
          </cell>
          <cell r="X57">
            <v>11606.4</v>
          </cell>
          <cell r="Y57">
            <v>3238.2</v>
          </cell>
          <cell r="Z57">
            <v>0</v>
          </cell>
          <cell r="AA57">
            <v>2637</v>
          </cell>
          <cell r="AB57">
            <v>17481.599999999999</v>
          </cell>
          <cell r="AC57">
            <v>20614.82</v>
          </cell>
          <cell r="AD57">
            <v>40353.869999999995</v>
          </cell>
          <cell r="AE57">
            <v>39209.65</v>
          </cell>
        </row>
        <row r="58">
          <cell r="B58" t="str">
            <v>0000005248</v>
          </cell>
          <cell r="C58" t="str">
            <v>Final</v>
          </cell>
          <cell r="D58">
            <v>40589</v>
          </cell>
          <cell r="E58" t="str">
            <v>Debbie Nunn/Cathy Pye</v>
          </cell>
          <cell r="F58" t="str">
            <v>705 Main St East, Hamilton ON L8M 1K8</v>
          </cell>
          <cell r="G58">
            <v>12</v>
          </cell>
          <cell r="H58">
            <v>0</v>
          </cell>
          <cell r="I58">
            <v>10</v>
          </cell>
          <cell r="J58">
            <v>40</v>
          </cell>
          <cell r="K58">
            <v>0</v>
          </cell>
          <cell r="L58">
            <v>0</v>
          </cell>
          <cell r="M58">
            <v>0</v>
          </cell>
          <cell r="N58">
            <v>14</v>
          </cell>
          <cell r="O58">
            <v>14</v>
          </cell>
          <cell r="P58">
            <v>7</v>
          </cell>
          <cell r="Q58">
            <v>0.34</v>
          </cell>
          <cell r="R58">
            <v>2</v>
          </cell>
          <cell r="S58">
            <v>0</v>
          </cell>
          <cell r="T58">
            <v>1.5</v>
          </cell>
          <cell r="U58">
            <v>10.84</v>
          </cell>
          <cell r="V58" t="str">
            <v>ok</v>
          </cell>
          <cell r="W58">
            <v>9.34</v>
          </cell>
          <cell r="X58">
            <v>51590.45</v>
          </cell>
          <cell r="Y58">
            <v>27858.799999999999</v>
          </cell>
          <cell r="Z58">
            <v>0</v>
          </cell>
          <cell r="AA58">
            <v>19848</v>
          </cell>
          <cell r="AB58">
            <v>99297.25</v>
          </cell>
          <cell r="AC58">
            <v>132544.20000000001</v>
          </cell>
          <cell r="AD58">
            <v>13805.52</v>
          </cell>
          <cell r="AE58">
            <v>17691.2</v>
          </cell>
        </row>
        <row r="59">
          <cell r="B59" t="str">
            <v>0000005306</v>
          </cell>
          <cell r="C59" t="str">
            <v>Final</v>
          </cell>
          <cell r="D59">
            <v>40588</v>
          </cell>
          <cell r="E59" t="str">
            <v>Allison Sladin</v>
          </cell>
          <cell r="F59" t="str">
            <v>79 Collegiate St, Stoney Creek, ON L8G 3L5</v>
          </cell>
          <cell r="G59">
            <v>10</v>
          </cell>
          <cell r="H59">
            <v>0</v>
          </cell>
          <cell r="I59">
            <v>0</v>
          </cell>
          <cell r="J59">
            <v>16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0.84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0.84</v>
          </cell>
          <cell r="V59" t="str">
            <v>ok</v>
          </cell>
          <cell r="W59">
            <v>0.84</v>
          </cell>
          <cell r="X59">
            <v>2901.6</v>
          </cell>
          <cell r="Y59">
            <v>2158.8000000000002</v>
          </cell>
          <cell r="Z59">
            <v>0</v>
          </cell>
          <cell r="AA59">
            <v>2036</v>
          </cell>
          <cell r="AB59">
            <v>7096.4</v>
          </cell>
          <cell r="AC59">
            <v>10243.549999999999</v>
          </cell>
          <cell r="AD59">
            <v>80881.959999999992</v>
          </cell>
          <cell r="AE59">
            <v>99640.2</v>
          </cell>
        </row>
        <row r="60">
          <cell r="B60" t="str">
            <v>0000005933</v>
          </cell>
          <cell r="C60" t="str">
            <v>Final</v>
          </cell>
          <cell r="D60">
            <v>40589</v>
          </cell>
          <cell r="E60" t="str">
            <v>Tom Stevenson</v>
          </cell>
          <cell r="F60" t="str">
            <v>998 Upper Sherman Ave, Hamilton, ON L8V 4Y9</v>
          </cell>
          <cell r="G60">
            <v>12</v>
          </cell>
          <cell r="H60">
            <v>0</v>
          </cell>
          <cell r="I60">
            <v>0</v>
          </cell>
          <cell r="J60">
            <v>24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4</v>
          </cell>
          <cell r="V60" t="str">
            <v>ok</v>
          </cell>
          <cell r="W60">
            <v>4</v>
          </cell>
          <cell r="X60">
            <v>20891.52</v>
          </cell>
          <cell r="Y60">
            <v>10280</v>
          </cell>
          <cell r="Z60">
            <v>0</v>
          </cell>
          <cell r="AA60">
            <v>0</v>
          </cell>
          <cell r="AB60">
            <v>31171.52</v>
          </cell>
          <cell r="AC60">
            <v>35340.1</v>
          </cell>
          <cell r="AD60">
            <v>17481.599999999999</v>
          </cell>
          <cell r="AE60">
            <v>20614.82</v>
          </cell>
        </row>
        <row r="61">
          <cell r="B61" t="str">
            <v>0000005338</v>
          </cell>
          <cell r="C61" t="str">
            <v>Final</v>
          </cell>
          <cell r="D61">
            <v>40589</v>
          </cell>
          <cell r="E61" t="str">
            <v>Kathy Campanaro</v>
          </cell>
          <cell r="F61" t="str">
            <v>440 Hwy # 8, Stoney Creek, ON L8G 1E4</v>
          </cell>
          <cell r="G61">
            <v>12</v>
          </cell>
          <cell r="H61">
            <v>0</v>
          </cell>
          <cell r="I61">
            <v>15</v>
          </cell>
          <cell r="J61">
            <v>32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</v>
          </cell>
          <cell r="Q61">
            <v>0</v>
          </cell>
          <cell r="R61">
            <v>1</v>
          </cell>
          <cell r="S61">
            <v>0</v>
          </cell>
          <cell r="T61">
            <v>1.75</v>
          </cell>
          <cell r="U61">
            <v>8.75</v>
          </cell>
          <cell r="V61" t="str">
            <v>ok</v>
          </cell>
          <cell r="W61">
            <v>7</v>
          </cell>
          <cell r="X61">
            <v>48746.880000000005</v>
          </cell>
          <cell r="Y61">
            <v>22487.5</v>
          </cell>
          <cell r="Z61">
            <v>0</v>
          </cell>
          <cell r="AA61">
            <v>0</v>
          </cell>
          <cell r="AB61">
            <v>71234.38</v>
          </cell>
          <cell r="AC61">
            <v>67989.95</v>
          </cell>
          <cell r="AD61">
            <v>259299.04</v>
          </cell>
          <cell r="AE61">
            <v>370662.98</v>
          </cell>
        </row>
        <row r="62">
          <cell r="B62" t="str">
            <v>0000005387</v>
          </cell>
          <cell r="C62" t="str">
            <v>Final</v>
          </cell>
          <cell r="D62">
            <v>40590</v>
          </cell>
          <cell r="E62" t="str">
            <v>Joy Sharpe</v>
          </cell>
          <cell r="F62" t="str">
            <v>9 Clarendon Ave, Hamilton, ON L9A 2Z9</v>
          </cell>
          <cell r="G62">
            <v>12</v>
          </cell>
          <cell r="H62">
            <v>0</v>
          </cell>
          <cell r="I62">
            <v>10</v>
          </cell>
          <cell r="J62">
            <v>44</v>
          </cell>
          <cell r="K62">
            <v>0</v>
          </cell>
          <cell r="L62">
            <v>0</v>
          </cell>
          <cell r="M62">
            <v>0</v>
          </cell>
          <cell r="N62">
            <v>15</v>
          </cell>
          <cell r="O62">
            <v>15</v>
          </cell>
          <cell r="P62">
            <v>9.8800000000000008</v>
          </cell>
          <cell r="Q62">
            <v>0.96</v>
          </cell>
          <cell r="R62">
            <v>1.5</v>
          </cell>
          <cell r="S62">
            <v>0</v>
          </cell>
          <cell r="T62">
            <v>1</v>
          </cell>
          <cell r="U62">
            <v>13.34</v>
          </cell>
          <cell r="V62" t="str">
            <v>ok</v>
          </cell>
          <cell r="W62">
            <v>12.34</v>
          </cell>
          <cell r="X62">
            <v>56581.200000000004</v>
          </cell>
          <cell r="Y62">
            <v>34283.800000000003</v>
          </cell>
          <cell r="Z62">
            <v>0</v>
          </cell>
          <cell r="AA62">
            <v>15611</v>
          </cell>
          <cell r="AB62">
            <v>106476</v>
          </cell>
          <cell r="AC62">
            <v>130158.04000000001</v>
          </cell>
          <cell r="AD62">
            <v>99297.25</v>
          </cell>
          <cell r="AE62">
            <v>132544.20000000001</v>
          </cell>
        </row>
        <row r="63">
          <cell r="B63" t="str">
            <v>0000007069</v>
          </cell>
          <cell r="C63" t="str">
            <v>Final</v>
          </cell>
          <cell r="D63">
            <v>40591</v>
          </cell>
          <cell r="E63" t="str">
            <v>Celia Berlin</v>
          </cell>
          <cell r="F63" t="str">
            <v>215 Cline Ave N, Hamilton, ON L8S 4A1</v>
          </cell>
          <cell r="G63">
            <v>12</v>
          </cell>
          <cell r="H63">
            <v>0</v>
          </cell>
          <cell r="I63">
            <v>12</v>
          </cell>
          <cell r="J63">
            <v>34</v>
          </cell>
          <cell r="K63">
            <v>0</v>
          </cell>
          <cell r="L63">
            <v>22</v>
          </cell>
          <cell r="M63">
            <v>0</v>
          </cell>
          <cell r="N63">
            <v>15</v>
          </cell>
          <cell r="O63">
            <v>0</v>
          </cell>
          <cell r="P63">
            <v>8.5</v>
          </cell>
          <cell r="Q63">
            <v>0.5</v>
          </cell>
          <cell r="R63">
            <v>1.75</v>
          </cell>
          <cell r="S63">
            <v>0</v>
          </cell>
          <cell r="T63">
            <v>0.63</v>
          </cell>
          <cell r="U63">
            <v>11.38</v>
          </cell>
          <cell r="V63" t="str">
            <v>ok</v>
          </cell>
          <cell r="W63">
            <v>10.75</v>
          </cell>
          <cell r="X63">
            <v>54143.86</v>
          </cell>
          <cell r="Y63">
            <v>29246.6</v>
          </cell>
          <cell r="Z63">
            <v>0</v>
          </cell>
          <cell r="AA63">
            <v>0</v>
          </cell>
          <cell r="AB63">
            <v>83390.459999999992</v>
          </cell>
          <cell r="AC63">
            <v>51702.32</v>
          </cell>
          <cell r="AD63">
            <v>5734.3</v>
          </cell>
          <cell r="AE63">
            <v>10243.549999999999</v>
          </cell>
        </row>
        <row r="64">
          <cell r="B64" t="str">
            <v>0000007095</v>
          </cell>
          <cell r="C64" t="str">
            <v>Final</v>
          </cell>
          <cell r="D64">
            <v>40591</v>
          </cell>
          <cell r="E64" t="str">
            <v>Eileen Hunter-Cook</v>
          </cell>
          <cell r="F64" t="str">
            <v>37 King St W, Stoney Creek, ON L8G 1H7</v>
          </cell>
          <cell r="G64">
            <v>10</v>
          </cell>
          <cell r="H64">
            <v>0</v>
          </cell>
          <cell r="I64">
            <v>0</v>
          </cell>
          <cell r="J64">
            <v>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2.72</v>
          </cell>
          <cell r="Q64">
            <v>0</v>
          </cell>
          <cell r="R64">
            <v>0.83</v>
          </cell>
          <cell r="S64">
            <v>0</v>
          </cell>
          <cell r="T64">
            <v>0</v>
          </cell>
          <cell r="U64">
            <v>3.55</v>
          </cell>
          <cell r="V64" t="str">
            <v>ok</v>
          </cell>
          <cell r="W64">
            <v>3.55</v>
          </cell>
          <cell r="X64">
            <v>11606.4</v>
          </cell>
          <cell r="Y64">
            <v>9123.5</v>
          </cell>
          <cell r="Z64">
            <v>0</v>
          </cell>
          <cell r="AA64">
            <v>0</v>
          </cell>
          <cell r="AB64">
            <v>20729.900000000001</v>
          </cell>
          <cell r="AC64">
            <v>44324.09</v>
          </cell>
          <cell r="AD64">
            <v>31171.52</v>
          </cell>
          <cell r="AE64">
            <v>35340.1</v>
          </cell>
        </row>
        <row r="65">
          <cell r="B65" t="str">
            <v>0000040311</v>
          </cell>
          <cell r="C65" t="str">
            <v>Final</v>
          </cell>
          <cell r="D65">
            <v>40626</v>
          </cell>
          <cell r="E65" t="str">
            <v>Wendy Teed</v>
          </cell>
          <cell r="F65" t="str">
            <v>P O Box 193, Millgrove, ON  L0R 1V0</v>
          </cell>
          <cell r="G65">
            <v>12</v>
          </cell>
          <cell r="H65">
            <v>10</v>
          </cell>
          <cell r="I65">
            <v>15</v>
          </cell>
          <cell r="J65">
            <v>40</v>
          </cell>
          <cell r="K65">
            <v>0</v>
          </cell>
          <cell r="L65">
            <v>0</v>
          </cell>
          <cell r="M65">
            <v>0</v>
          </cell>
          <cell r="N65">
            <v>24</v>
          </cell>
          <cell r="O65">
            <v>24</v>
          </cell>
          <cell r="P65">
            <v>13.51</v>
          </cell>
          <cell r="Q65">
            <v>1.72</v>
          </cell>
          <cell r="R65">
            <v>3</v>
          </cell>
          <cell r="S65">
            <v>0</v>
          </cell>
          <cell r="T65">
            <v>1</v>
          </cell>
          <cell r="U65">
            <v>19.23</v>
          </cell>
          <cell r="V65" t="str">
            <v>ok</v>
          </cell>
          <cell r="W65">
            <v>18.23</v>
          </cell>
          <cell r="X65">
            <v>83101.820000000007</v>
          </cell>
          <cell r="Y65">
            <v>49421.1</v>
          </cell>
          <cell r="Z65">
            <v>0</v>
          </cell>
          <cell r="AA65">
            <v>0</v>
          </cell>
          <cell r="AB65">
            <v>132522.92000000001</v>
          </cell>
          <cell r="AC65">
            <v>178534.35</v>
          </cell>
          <cell r="AD65">
            <v>71234.38</v>
          </cell>
          <cell r="AE65">
            <v>67989.95</v>
          </cell>
        </row>
        <row r="66">
          <cell r="B66" t="str">
            <v>0000005127</v>
          </cell>
          <cell r="C66" t="str">
            <v>Final</v>
          </cell>
          <cell r="D66">
            <v>40630</v>
          </cell>
          <cell r="E66" t="str">
            <v>Alex Webb</v>
          </cell>
          <cell r="F66" t="str">
            <v>44 Greendale Ave, Hamilton, ON L9C 5Z4</v>
          </cell>
          <cell r="G66">
            <v>12</v>
          </cell>
          <cell r="H66">
            <v>20</v>
          </cell>
          <cell r="I66">
            <v>45</v>
          </cell>
          <cell r="J66">
            <v>128</v>
          </cell>
          <cell r="K66">
            <v>36</v>
          </cell>
          <cell r="L66">
            <v>64</v>
          </cell>
          <cell r="M66">
            <v>0</v>
          </cell>
          <cell r="N66">
            <v>210</v>
          </cell>
          <cell r="O66">
            <v>135</v>
          </cell>
          <cell r="P66">
            <v>42.92</v>
          </cell>
          <cell r="Q66">
            <v>10.95</v>
          </cell>
          <cell r="R66">
            <v>16.96</v>
          </cell>
          <cell r="S66">
            <v>155</v>
          </cell>
          <cell r="T66">
            <v>12</v>
          </cell>
          <cell r="U66">
            <v>237.83</v>
          </cell>
          <cell r="V66" t="str">
            <v>ok</v>
          </cell>
          <cell r="W66">
            <v>225.83</v>
          </cell>
          <cell r="X66">
            <v>313972.45999999996</v>
          </cell>
          <cell r="Y66">
            <v>212873.09999999998</v>
          </cell>
          <cell r="Z66">
            <v>494795.34</v>
          </cell>
          <cell r="AA66">
            <v>79562</v>
          </cell>
          <cell r="AB66">
            <v>1101202.8999999999</v>
          </cell>
          <cell r="AC66">
            <v>0</v>
          </cell>
          <cell r="AD66">
            <v>106476</v>
          </cell>
          <cell r="AE66">
            <v>130158.04000000001</v>
          </cell>
        </row>
        <row r="67">
          <cell r="B67" t="str">
            <v>0000006038</v>
          </cell>
          <cell r="C67" t="str">
            <v>Final</v>
          </cell>
          <cell r="D67">
            <v>40588</v>
          </cell>
          <cell r="E67" t="str">
            <v>Grace Roberts</v>
          </cell>
          <cell r="F67" t="str">
            <v>27 Jessica Street, Hamilton, ON L8W 1A4</v>
          </cell>
          <cell r="G67">
            <v>12</v>
          </cell>
          <cell r="H67">
            <v>0</v>
          </cell>
          <cell r="I67">
            <v>10</v>
          </cell>
          <cell r="J67">
            <v>128</v>
          </cell>
          <cell r="K67">
            <v>234</v>
          </cell>
          <cell r="L67">
            <v>0</v>
          </cell>
          <cell r="M67">
            <v>74</v>
          </cell>
          <cell r="N67">
            <v>688</v>
          </cell>
          <cell r="O67">
            <v>165</v>
          </cell>
          <cell r="P67">
            <v>41.82</v>
          </cell>
          <cell r="Q67">
            <v>28.32</v>
          </cell>
          <cell r="R67">
            <v>11.78</v>
          </cell>
          <cell r="S67">
            <v>12.26</v>
          </cell>
          <cell r="T67">
            <v>0</v>
          </cell>
          <cell r="U67">
            <v>94.18</v>
          </cell>
          <cell r="V67" t="str">
            <v>ok</v>
          </cell>
          <cell r="W67">
            <v>94.18</v>
          </cell>
          <cell r="X67">
            <v>395826.60000000009</v>
          </cell>
          <cell r="Y67">
            <v>230503.3</v>
          </cell>
          <cell r="Z67">
            <v>0</v>
          </cell>
          <cell r="AA67">
            <v>97414</v>
          </cell>
          <cell r="AB67">
            <v>723743.90000000014</v>
          </cell>
          <cell r="AC67">
            <v>955831.83</v>
          </cell>
          <cell r="AD67">
            <v>83390.459999999992</v>
          </cell>
          <cell r="AE67">
            <v>51702.32</v>
          </cell>
        </row>
        <row r="68">
          <cell r="B68" t="str">
            <v>0000006067</v>
          </cell>
          <cell r="C68" t="str">
            <v>Final</v>
          </cell>
          <cell r="D68">
            <v>40631</v>
          </cell>
          <cell r="E68" t="str">
            <v>Yang Yang Du</v>
          </cell>
          <cell r="F68" t="str">
            <v>132 Dundas St E, Dundas, ON L9H 7K6</v>
          </cell>
          <cell r="G68">
            <v>12</v>
          </cell>
          <cell r="H68">
            <v>0</v>
          </cell>
          <cell r="I68">
            <v>8</v>
          </cell>
          <cell r="J68">
            <v>35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6</v>
          </cell>
          <cell r="Q68">
            <v>0</v>
          </cell>
          <cell r="R68">
            <v>2</v>
          </cell>
          <cell r="S68">
            <v>0</v>
          </cell>
          <cell r="T68">
            <v>1</v>
          </cell>
          <cell r="U68">
            <v>9</v>
          </cell>
          <cell r="V68" t="str">
            <v>ok</v>
          </cell>
          <cell r="W68">
            <v>8</v>
          </cell>
          <cell r="X68">
            <v>41608.94</v>
          </cell>
          <cell r="Y68">
            <v>23130</v>
          </cell>
          <cell r="Z68">
            <v>0</v>
          </cell>
          <cell r="AA68">
            <v>0</v>
          </cell>
          <cell r="AB68">
            <v>64738.94</v>
          </cell>
          <cell r="AC68">
            <v>110091.01000000001</v>
          </cell>
          <cell r="AD68">
            <v>20729.900000000001</v>
          </cell>
          <cell r="AE68">
            <v>44324.09</v>
          </cell>
        </row>
        <row r="69">
          <cell r="B69" t="str">
            <v>0000005514</v>
          </cell>
          <cell r="C69" t="str">
            <v>Final</v>
          </cell>
          <cell r="D69">
            <v>40588</v>
          </cell>
          <cell r="E69" t="str">
            <v>Shirley McCoy</v>
          </cell>
          <cell r="F69" t="str">
            <v>126 Wilson St E, Ancaster ON L9G 2B7</v>
          </cell>
          <cell r="G69">
            <v>12</v>
          </cell>
          <cell r="H69">
            <v>0</v>
          </cell>
          <cell r="I69">
            <v>15</v>
          </cell>
          <cell r="J69">
            <v>56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8</v>
          </cell>
          <cell r="Q69">
            <v>0</v>
          </cell>
          <cell r="R69">
            <v>1</v>
          </cell>
          <cell r="S69">
            <v>0</v>
          </cell>
          <cell r="T69">
            <v>0.75</v>
          </cell>
          <cell r="U69">
            <v>9.75</v>
          </cell>
          <cell r="V69" t="str">
            <v>ok</v>
          </cell>
          <cell r="W69">
            <v>9</v>
          </cell>
          <cell r="X69">
            <v>69638.399999999994</v>
          </cell>
          <cell r="Y69">
            <v>25057.5</v>
          </cell>
          <cell r="Z69">
            <v>0</v>
          </cell>
          <cell r="AA69">
            <v>0</v>
          </cell>
          <cell r="AB69">
            <v>94695.9</v>
          </cell>
          <cell r="AC69">
            <v>105962.42</v>
          </cell>
          <cell r="AD69">
            <v>132522.92000000001</v>
          </cell>
          <cell r="AE69">
            <v>178534.35</v>
          </cell>
        </row>
        <row r="70">
          <cell r="B70" t="str">
            <v>0000005730</v>
          </cell>
          <cell r="C70" t="str">
            <v>Final</v>
          </cell>
          <cell r="D70">
            <v>40624</v>
          </cell>
          <cell r="E70" t="str">
            <v>Shelley Bradaric</v>
          </cell>
          <cell r="F70" t="str">
            <v>215 Parkside Dr, Waterdown, ON  L0R 2H0</v>
          </cell>
          <cell r="G70">
            <v>12</v>
          </cell>
          <cell r="H70">
            <v>0</v>
          </cell>
          <cell r="I70">
            <v>10</v>
          </cell>
          <cell r="J70">
            <v>22</v>
          </cell>
          <cell r="K70">
            <v>22</v>
          </cell>
          <cell r="L70">
            <v>0</v>
          </cell>
          <cell r="M70">
            <v>0</v>
          </cell>
          <cell r="N70">
            <v>90</v>
          </cell>
          <cell r="O70">
            <v>0</v>
          </cell>
          <cell r="P70">
            <v>7.5</v>
          </cell>
          <cell r="Q70">
            <v>3.62</v>
          </cell>
          <cell r="R70">
            <v>1</v>
          </cell>
          <cell r="S70">
            <v>0</v>
          </cell>
          <cell r="T70">
            <v>1</v>
          </cell>
          <cell r="U70">
            <v>13.12</v>
          </cell>
          <cell r="V70" t="str">
            <v>ok</v>
          </cell>
          <cell r="W70">
            <v>12.12</v>
          </cell>
          <cell r="X70">
            <v>61165.729999999996</v>
          </cell>
          <cell r="Y70">
            <v>33718.399999999994</v>
          </cell>
          <cell r="Z70">
            <v>0</v>
          </cell>
          <cell r="AA70">
            <v>15227</v>
          </cell>
          <cell r="AB70">
            <v>110111.12999999999</v>
          </cell>
          <cell r="AC70">
            <v>147137.29</v>
          </cell>
          <cell r="AD70">
            <v>1101202.8999999999</v>
          </cell>
          <cell r="AE70">
            <v>0</v>
          </cell>
        </row>
        <row r="71">
          <cell r="B71" t="str">
            <v>0000002564</v>
          </cell>
          <cell r="C71" t="str">
            <v>Final</v>
          </cell>
          <cell r="D71">
            <v>40591</v>
          </cell>
          <cell r="E71" t="str">
            <v>Ms Karen Mitchell</v>
          </cell>
          <cell r="F71" t="str">
            <v>314 Greencedar Dr, Hamilton ON L9C 7K6</v>
          </cell>
          <cell r="G71">
            <v>12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75</v>
          </cell>
          <cell r="T71">
            <v>2</v>
          </cell>
          <cell r="U71">
            <v>80</v>
          </cell>
          <cell r="V71" t="str">
            <v>ok</v>
          </cell>
          <cell r="W71">
            <v>78</v>
          </cell>
          <cell r="X71">
            <v>0</v>
          </cell>
          <cell r="Y71">
            <v>12850</v>
          </cell>
          <cell r="Z71">
            <v>169792.93</v>
          </cell>
          <cell r="AA71">
            <v>0</v>
          </cell>
          <cell r="AB71">
            <v>182642.93</v>
          </cell>
          <cell r="AC71">
            <v>243347.37</v>
          </cell>
          <cell r="AD71">
            <v>723743.90000000014</v>
          </cell>
          <cell r="AE71">
            <v>955831.83</v>
          </cell>
        </row>
        <row r="72">
          <cell r="B72" t="str">
            <v>0000005764</v>
          </cell>
          <cell r="C72" t="str">
            <v>Final</v>
          </cell>
          <cell r="D72">
            <v>40632</v>
          </cell>
          <cell r="E72" t="str">
            <v>Daljit Garry</v>
          </cell>
          <cell r="F72" t="str">
            <v>195 Ferguson Ave, Hamilton, ON L8J 8J1</v>
          </cell>
          <cell r="G72">
            <v>12</v>
          </cell>
          <cell r="H72">
            <v>0</v>
          </cell>
          <cell r="I72">
            <v>0</v>
          </cell>
          <cell r="J72">
            <v>22</v>
          </cell>
          <cell r="K72">
            <v>0</v>
          </cell>
          <cell r="L72">
            <v>0</v>
          </cell>
          <cell r="M72">
            <v>0</v>
          </cell>
          <cell r="N72">
            <v>16</v>
          </cell>
          <cell r="O72">
            <v>45</v>
          </cell>
          <cell r="P72">
            <v>2.5</v>
          </cell>
          <cell r="Q72">
            <v>0.76</v>
          </cell>
          <cell r="R72">
            <v>1.59</v>
          </cell>
          <cell r="S72">
            <v>0</v>
          </cell>
          <cell r="T72">
            <v>0.13</v>
          </cell>
          <cell r="U72">
            <v>4.9800000000000004</v>
          </cell>
          <cell r="V72" t="str">
            <v>ok</v>
          </cell>
          <cell r="W72">
            <v>4.8500000000000005</v>
          </cell>
          <cell r="X72">
            <v>24180</v>
          </cell>
          <cell r="Y72">
            <v>12798.6</v>
          </cell>
          <cell r="Z72">
            <v>0</v>
          </cell>
          <cell r="AA72">
            <v>0</v>
          </cell>
          <cell r="AB72">
            <v>36978.6</v>
          </cell>
          <cell r="AC72">
            <v>43537.990000000005</v>
          </cell>
          <cell r="AD72">
            <v>74446.880000000005</v>
          </cell>
          <cell r="AE72">
            <v>110091.01000000001</v>
          </cell>
        </row>
        <row r="73">
          <cell r="B73" t="str">
            <v>0000033910</v>
          </cell>
          <cell r="C73" t="str">
            <v>Final</v>
          </cell>
          <cell r="D73">
            <v>40588</v>
          </cell>
          <cell r="E73" t="str">
            <v>Lauretta Green</v>
          </cell>
          <cell r="F73" t="str">
            <v>2 Bond St N, Hamilton, ON L8S 3W1</v>
          </cell>
          <cell r="G73">
            <v>10</v>
          </cell>
          <cell r="H73">
            <v>0</v>
          </cell>
          <cell r="I73">
            <v>0</v>
          </cell>
          <cell r="J73">
            <v>16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0.42</v>
          </cell>
          <cell r="Q73">
            <v>0</v>
          </cell>
          <cell r="R73">
            <v>0.42</v>
          </cell>
          <cell r="S73">
            <v>0</v>
          </cell>
          <cell r="T73">
            <v>0</v>
          </cell>
          <cell r="U73">
            <v>0.84</v>
          </cell>
          <cell r="V73" t="str">
            <v>ok</v>
          </cell>
          <cell r="W73">
            <v>0.84</v>
          </cell>
          <cell r="X73">
            <v>2901.6</v>
          </cell>
          <cell r="Y73">
            <v>2158.8000000000002</v>
          </cell>
          <cell r="Z73">
            <v>0</v>
          </cell>
          <cell r="AA73">
            <v>0</v>
          </cell>
          <cell r="AB73">
            <v>5060.3999999999996</v>
          </cell>
          <cell r="AC73">
            <v>6540.16</v>
          </cell>
          <cell r="AD73">
            <v>94695.9</v>
          </cell>
          <cell r="AE73">
            <v>105962.42</v>
          </cell>
        </row>
        <row r="74">
          <cell r="B74" t="str">
            <v>0000005772</v>
          </cell>
          <cell r="C74" t="str">
            <v>Final</v>
          </cell>
          <cell r="D74">
            <v>40588</v>
          </cell>
          <cell r="E74" t="str">
            <v>Renza Robinson</v>
          </cell>
          <cell r="F74" t="str">
            <v>P O Box 32040, Hamilton, ON L8W 3L3</v>
          </cell>
          <cell r="G74">
            <v>10</v>
          </cell>
          <cell r="H74">
            <v>0</v>
          </cell>
          <cell r="I74">
            <v>2</v>
          </cell>
          <cell r="J74">
            <v>14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0.21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0.21</v>
          </cell>
          <cell r="V74" t="str">
            <v>ok</v>
          </cell>
          <cell r="W74">
            <v>0.21</v>
          </cell>
          <cell r="X74">
            <v>3119.2200000000003</v>
          </cell>
          <cell r="Y74">
            <v>539.70000000000005</v>
          </cell>
          <cell r="Z74">
            <v>0</v>
          </cell>
          <cell r="AA74">
            <v>432</v>
          </cell>
          <cell r="AB74">
            <v>4090.92</v>
          </cell>
          <cell r="AC74">
            <v>4831.21</v>
          </cell>
          <cell r="AD74">
            <v>110111.12999999999</v>
          </cell>
          <cell r="AE74">
            <v>147137.29</v>
          </cell>
        </row>
        <row r="75">
          <cell r="B75" t="str">
            <v>0000005780</v>
          </cell>
          <cell r="C75" t="str">
            <v>Final</v>
          </cell>
          <cell r="D75">
            <v>40589</v>
          </cell>
          <cell r="E75" t="str">
            <v>Laura Martindale</v>
          </cell>
          <cell r="F75" t="str">
            <v>689 West 5th Ave, Hamilton, ON L9C 3R3</v>
          </cell>
          <cell r="G75">
            <v>12</v>
          </cell>
          <cell r="H75">
            <v>0</v>
          </cell>
          <cell r="I75">
            <v>10</v>
          </cell>
          <cell r="J75">
            <v>32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6.66</v>
          </cell>
          <cell r="Q75">
            <v>0</v>
          </cell>
          <cell r="R75">
            <v>1</v>
          </cell>
          <cell r="S75">
            <v>0</v>
          </cell>
          <cell r="T75">
            <v>2.25</v>
          </cell>
          <cell r="U75">
            <v>9.91</v>
          </cell>
          <cell r="V75" t="str">
            <v>ok</v>
          </cell>
          <cell r="W75">
            <v>7.66</v>
          </cell>
          <cell r="X75">
            <v>41783.040000000001</v>
          </cell>
          <cell r="Y75">
            <v>25468.7</v>
          </cell>
          <cell r="Z75">
            <v>0</v>
          </cell>
          <cell r="AA75">
            <v>0</v>
          </cell>
          <cell r="AB75">
            <v>67251.740000000005</v>
          </cell>
          <cell r="AC75">
            <v>81183.64</v>
          </cell>
          <cell r="AD75">
            <v>182642.93</v>
          </cell>
          <cell r="AE75">
            <v>243347.37</v>
          </cell>
        </row>
        <row r="76">
          <cell r="B76" t="str">
            <v>0000005816</v>
          </cell>
          <cell r="C76" t="str">
            <v>Final</v>
          </cell>
          <cell r="D76">
            <v>40590</v>
          </cell>
          <cell r="E76" t="str">
            <v>Suzanne Pellegrino</v>
          </cell>
          <cell r="F76" t="str">
            <v>1296 Barton St E, Stoney Creek, ON L8E 5L4</v>
          </cell>
          <cell r="G76">
            <v>12</v>
          </cell>
          <cell r="H76">
            <v>0</v>
          </cell>
          <cell r="I76">
            <v>20</v>
          </cell>
          <cell r="J76">
            <v>45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8.75</v>
          </cell>
          <cell r="Q76">
            <v>0</v>
          </cell>
          <cell r="R76">
            <v>1</v>
          </cell>
          <cell r="S76">
            <v>0</v>
          </cell>
          <cell r="T76">
            <v>1.76</v>
          </cell>
          <cell r="U76">
            <v>11.51</v>
          </cell>
          <cell r="V76" t="str">
            <v>ok</v>
          </cell>
          <cell r="W76">
            <v>9.75</v>
          </cell>
          <cell r="X76">
            <v>67026.959999999992</v>
          </cell>
          <cell r="Y76">
            <v>29580.7</v>
          </cell>
          <cell r="Z76">
            <v>0</v>
          </cell>
          <cell r="AA76">
            <v>0</v>
          </cell>
          <cell r="AB76">
            <v>96607.659999999989</v>
          </cell>
          <cell r="AC76">
            <v>98502.3</v>
          </cell>
          <cell r="AD76">
            <v>36978.6</v>
          </cell>
          <cell r="AE76">
            <v>43537.990000000005</v>
          </cell>
        </row>
        <row r="77">
          <cell r="B77" t="str">
            <v>0000002699</v>
          </cell>
          <cell r="C77" t="str">
            <v>Final</v>
          </cell>
          <cell r="D77">
            <v>40596</v>
          </cell>
          <cell r="E77" t="str">
            <v>Nicki Glowacki</v>
          </cell>
          <cell r="F77" t="str">
            <v>79 James St S, Hamilton, ON L8P 2Z1</v>
          </cell>
          <cell r="G77">
            <v>12</v>
          </cell>
          <cell r="H77">
            <v>6</v>
          </cell>
          <cell r="I77">
            <v>40</v>
          </cell>
          <cell r="J77">
            <v>208</v>
          </cell>
          <cell r="K77">
            <v>136</v>
          </cell>
          <cell r="L77">
            <v>0</v>
          </cell>
          <cell r="M77">
            <v>0</v>
          </cell>
          <cell r="N77">
            <v>999</v>
          </cell>
          <cell r="O77">
            <v>50</v>
          </cell>
          <cell r="P77">
            <v>50.42</v>
          </cell>
          <cell r="Q77">
            <v>32.159999999999997</v>
          </cell>
          <cell r="R77">
            <v>8</v>
          </cell>
          <cell r="S77">
            <v>0</v>
          </cell>
          <cell r="T77">
            <v>0</v>
          </cell>
          <cell r="U77">
            <v>90.58</v>
          </cell>
          <cell r="V77" t="str">
            <v>ok</v>
          </cell>
          <cell r="W77">
            <v>90.58</v>
          </cell>
          <cell r="X77">
            <v>459574.75000000006</v>
          </cell>
          <cell r="Y77">
            <v>232790.60000000009</v>
          </cell>
          <cell r="Z77">
            <v>0</v>
          </cell>
          <cell r="AA77">
            <v>0</v>
          </cell>
          <cell r="AB77">
            <v>692365.35000000009</v>
          </cell>
          <cell r="AC77">
            <v>0</v>
          </cell>
          <cell r="AD77">
            <v>5060.3999999999996</v>
          </cell>
          <cell r="AE77">
            <v>6540.16</v>
          </cell>
        </row>
        <row r="78">
          <cell r="B78" t="str">
            <v>0000007346</v>
          </cell>
          <cell r="C78" t="str">
            <v>Final</v>
          </cell>
          <cell r="D78">
            <v>40626</v>
          </cell>
          <cell r="E78" t="str">
            <v>Susan Weir</v>
          </cell>
          <cell r="F78" t="str">
            <v>75 MacNab St S, Hamilton, ON L8P 3C1</v>
          </cell>
          <cell r="G78">
            <v>12</v>
          </cell>
          <cell r="H78">
            <v>0</v>
          </cell>
          <cell r="I78">
            <v>20</v>
          </cell>
          <cell r="J78">
            <v>48</v>
          </cell>
          <cell r="K78">
            <v>34</v>
          </cell>
          <cell r="L78">
            <v>0</v>
          </cell>
          <cell r="M78">
            <v>0</v>
          </cell>
          <cell r="N78">
            <v>50</v>
          </cell>
          <cell r="O78">
            <v>30</v>
          </cell>
          <cell r="P78">
            <v>17.25</v>
          </cell>
          <cell r="Q78">
            <v>1.23</v>
          </cell>
          <cell r="R78">
            <v>2.2599999999999998</v>
          </cell>
          <cell r="S78">
            <v>0</v>
          </cell>
          <cell r="T78">
            <v>2.52</v>
          </cell>
          <cell r="U78">
            <v>23.26</v>
          </cell>
          <cell r="V78" t="str">
            <v>ok</v>
          </cell>
          <cell r="W78">
            <v>20.740000000000002</v>
          </cell>
          <cell r="X78">
            <v>97126.22</v>
          </cell>
          <cell r="Y78">
            <v>59778.200000000004</v>
          </cell>
          <cell r="Z78">
            <v>0</v>
          </cell>
          <cell r="AA78">
            <v>10717</v>
          </cell>
          <cell r="AB78">
            <v>167621.42000000001</v>
          </cell>
          <cell r="AC78">
            <v>0</v>
          </cell>
          <cell r="AD78">
            <v>3873.3</v>
          </cell>
          <cell r="AE78">
            <v>4831.21</v>
          </cell>
        </row>
        <row r="79">
          <cell r="B79" t="str">
            <v>0000005780</v>
          </cell>
          <cell r="C79" t="str">
            <v>Final</v>
          </cell>
          <cell r="D79" t="str">
            <v>CL</v>
          </cell>
          <cell r="E79">
            <v>1</v>
          </cell>
          <cell r="F79">
            <v>40589</v>
          </cell>
          <cell r="G79" t="str">
            <v>Laura Martindale</v>
          </cell>
          <cell r="H79" t="str">
            <v>689 West 5th Ave, Hamilton, ON L9C 3R3</v>
          </cell>
          <cell r="I79">
            <v>12</v>
          </cell>
          <cell r="J79">
            <v>0</v>
          </cell>
          <cell r="K79">
            <v>10</v>
          </cell>
          <cell r="L79">
            <v>32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6.66</v>
          </cell>
          <cell r="S79">
            <v>0</v>
          </cell>
          <cell r="T79">
            <v>1</v>
          </cell>
          <cell r="U79">
            <v>0</v>
          </cell>
          <cell r="V79">
            <v>2.25</v>
          </cell>
          <cell r="W79">
            <v>9.91</v>
          </cell>
          <cell r="X79" t="str">
            <v>ok</v>
          </cell>
          <cell r="Y79">
            <v>7.66</v>
          </cell>
          <cell r="Z79">
            <v>41783.040000000001</v>
          </cell>
          <cell r="AA79">
            <v>25468.7</v>
          </cell>
          <cell r="AB79">
            <v>0</v>
          </cell>
          <cell r="AC79">
            <v>0</v>
          </cell>
          <cell r="AD79">
            <v>67251.740000000005</v>
          </cell>
          <cell r="AE79">
            <v>81183.64</v>
          </cell>
        </row>
        <row r="80">
          <cell r="B80" t="str">
            <v>0000005816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40590</v>
          </cell>
          <cell r="G80" t="str">
            <v>Suzanne Pellegrino</v>
          </cell>
          <cell r="H80" t="str">
            <v>1296 Barton St E, Stoney Creek, ON L8E 5L4</v>
          </cell>
          <cell r="I80">
            <v>12</v>
          </cell>
          <cell r="J80">
            <v>0</v>
          </cell>
          <cell r="K80">
            <v>20</v>
          </cell>
          <cell r="L80">
            <v>45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8.75</v>
          </cell>
          <cell r="S80">
            <v>0</v>
          </cell>
          <cell r="T80">
            <v>1</v>
          </cell>
          <cell r="U80">
            <v>0</v>
          </cell>
          <cell r="V80">
            <v>1.76</v>
          </cell>
          <cell r="W80">
            <v>11.51</v>
          </cell>
          <cell r="X80" t="str">
            <v>ok</v>
          </cell>
          <cell r="Y80">
            <v>9.75</v>
          </cell>
          <cell r="Z80">
            <v>67026.959999999992</v>
          </cell>
          <cell r="AA80">
            <v>29580.7</v>
          </cell>
          <cell r="AB80">
            <v>0</v>
          </cell>
          <cell r="AC80">
            <v>0</v>
          </cell>
          <cell r="AD80">
            <v>96607.659999999989</v>
          </cell>
          <cell r="AE80">
            <v>98502.3</v>
          </cell>
        </row>
        <row r="81">
          <cell r="B81" t="str">
            <v>0000053771</v>
          </cell>
          <cell r="C81" t="str">
            <v>HOLD</v>
          </cell>
          <cell r="D81">
            <v>40591</v>
          </cell>
          <cell r="E81" t="str">
            <v>Tanya Gnossen</v>
          </cell>
          <cell r="F81" t="str">
            <v>20 Stanley Ave, Hamilton, ON L8P 2L1</v>
          </cell>
          <cell r="G81">
            <v>12</v>
          </cell>
          <cell r="H81">
            <v>0</v>
          </cell>
          <cell r="I81">
            <v>5</v>
          </cell>
          <cell r="J81">
            <v>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1.75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2.75</v>
          </cell>
          <cell r="V81" t="str">
            <v>ok</v>
          </cell>
          <cell r="W81">
            <v>2.75</v>
          </cell>
          <cell r="X81">
            <v>17409.599999999999</v>
          </cell>
          <cell r="Y81">
            <v>7067.5</v>
          </cell>
          <cell r="Z81">
            <v>0</v>
          </cell>
          <cell r="AA81">
            <v>0</v>
          </cell>
          <cell r="AB81">
            <v>24477.1</v>
          </cell>
          <cell r="AC81">
            <v>9990.82</v>
          </cell>
          <cell r="AD81">
            <v>692365.35000000009</v>
          </cell>
          <cell r="AE81">
            <v>0</v>
          </cell>
        </row>
        <row r="82">
          <cell r="B82" t="str">
            <v>0000001249</v>
          </cell>
          <cell r="C82" t="str">
            <v>HOLD</v>
          </cell>
          <cell r="D82">
            <v>40591</v>
          </cell>
          <cell r="E82" t="str">
            <v>Charlie Firth</v>
          </cell>
          <cell r="F82" t="str">
            <v>331 Strathearne Ave, Hamitlon ON L8H 5K9</v>
          </cell>
          <cell r="G82">
            <v>12</v>
          </cell>
          <cell r="H82">
            <v>0</v>
          </cell>
          <cell r="I82">
            <v>5</v>
          </cell>
          <cell r="J82">
            <v>16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1</v>
          </cell>
          <cell r="S82">
            <v>0</v>
          </cell>
          <cell r="T82">
            <v>0.75</v>
          </cell>
          <cell r="U82">
            <v>3.75</v>
          </cell>
          <cell r="V82" t="str">
            <v>ok</v>
          </cell>
          <cell r="W82">
            <v>3</v>
          </cell>
          <cell r="X82">
            <v>20891.52</v>
          </cell>
          <cell r="Y82">
            <v>9637.5</v>
          </cell>
          <cell r="Z82">
            <v>0</v>
          </cell>
          <cell r="AA82">
            <v>0</v>
          </cell>
          <cell r="AB82">
            <v>30529.02</v>
          </cell>
          <cell r="AC82">
            <v>23417.510000000002</v>
          </cell>
          <cell r="AD82">
            <v>167621.42000000001</v>
          </cell>
          <cell r="AE82">
            <v>0</v>
          </cell>
        </row>
        <row r="83">
          <cell r="B83" t="str">
            <v>0000069835</v>
          </cell>
          <cell r="C83" t="str">
            <v>Pressure</v>
          </cell>
          <cell r="D83">
            <v>40592</v>
          </cell>
          <cell r="E83" t="str">
            <v>Arlene Van Poppel</v>
          </cell>
          <cell r="F83" t="str">
            <v>1221 Wilson St E, Hamilton, ON L8S 4K6</v>
          </cell>
          <cell r="G83">
            <v>12</v>
          </cell>
          <cell r="H83">
            <v>0</v>
          </cell>
          <cell r="I83">
            <v>15</v>
          </cell>
          <cell r="J83">
            <v>32</v>
          </cell>
          <cell r="K83">
            <v>8</v>
          </cell>
          <cell r="L83">
            <v>0</v>
          </cell>
          <cell r="M83">
            <v>0</v>
          </cell>
          <cell r="N83">
            <v>0</v>
          </cell>
          <cell r="O83">
            <v>20</v>
          </cell>
          <cell r="P83">
            <v>6.25</v>
          </cell>
          <cell r="Q83">
            <v>0.34</v>
          </cell>
          <cell r="R83">
            <v>1</v>
          </cell>
          <cell r="S83">
            <v>0</v>
          </cell>
          <cell r="T83">
            <v>2.75</v>
          </cell>
          <cell r="U83">
            <v>10.34</v>
          </cell>
          <cell r="V83" t="str">
            <v>ok</v>
          </cell>
          <cell r="W83">
            <v>7.59</v>
          </cell>
          <cell r="X83">
            <v>55865.47</v>
          </cell>
          <cell r="Y83">
            <v>26573.8</v>
          </cell>
          <cell r="Z83">
            <v>0</v>
          </cell>
          <cell r="AA83">
            <v>0</v>
          </cell>
          <cell r="AB83">
            <v>82439.27</v>
          </cell>
          <cell r="AC83">
            <v>0</v>
          </cell>
        </row>
        <row r="84">
          <cell r="B84" t="str">
            <v>0000003559</v>
          </cell>
          <cell r="C84" t="str">
            <v>HOLD</v>
          </cell>
          <cell r="D84" t="str">
            <v>NP</v>
          </cell>
        </row>
        <row r="85">
          <cell r="B85" t="str">
            <v>0000005244</v>
          </cell>
          <cell r="C85" t="str">
            <v>HOLD</v>
          </cell>
          <cell r="D85">
            <v>40634</v>
          </cell>
          <cell r="E85" t="str">
            <v>Rev Canon Wendy B Roy</v>
          </cell>
          <cell r="F85">
            <v>40591</v>
          </cell>
          <cell r="G85" t="str">
            <v>Tanya Gnossen</v>
          </cell>
          <cell r="H85" t="str">
            <v>20 Stanley Ave, Hamilton, ON L8P 2L1</v>
          </cell>
          <cell r="I85">
            <v>12</v>
          </cell>
          <cell r="J85">
            <v>0</v>
          </cell>
          <cell r="K85">
            <v>5</v>
          </cell>
          <cell r="L85">
            <v>12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1.75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2.75</v>
          </cell>
          <cell r="X85" t="str">
            <v>ok</v>
          </cell>
          <cell r="Y85">
            <v>2.75</v>
          </cell>
          <cell r="Z85">
            <v>17409.599999999999</v>
          </cell>
          <cell r="AA85">
            <v>7067.5</v>
          </cell>
          <cell r="AB85">
            <v>0</v>
          </cell>
          <cell r="AC85">
            <v>0</v>
          </cell>
          <cell r="AD85">
            <v>24477.1</v>
          </cell>
          <cell r="AE85">
            <v>9990.82</v>
          </cell>
        </row>
        <row r="86">
          <cell r="B86" t="str">
            <v>0000001249</v>
          </cell>
          <cell r="C86" t="str">
            <v>Pressure</v>
          </cell>
          <cell r="D86" t="str">
            <v>CL</v>
          </cell>
          <cell r="F86">
            <v>40591</v>
          </cell>
          <cell r="G86" t="str">
            <v>Charlie Firth</v>
          </cell>
          <cell r="H86" t="str">
            <v>331 Strathearne Ave, Hamitlon ON L8H 5K9</v>
          </cell>
          <cell r="I86">
            <v>12</v>
          </cell>
          <cell r="J86">
            <v>0</v>
          </cell>
          <cell r="K86">
            <v>5</v>
          </cell>
          <cell r="L86">
            <v>16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  <cell r="T86">
            <v>1</v>
          </cell>
          <cell r="U86">
            <v>0</v>
          </cell>
          <cell r="V86">
            <v>0.75</v>
          </cell>
          <cell r="W86">
            <v>3.75</v>
          </cell>
          <cell r="X86" t="str">
            <v>ok</v>
          </cell>
          <cell r="Y86">
            <v>3</v>
          </cell>
          <cell r="Z86">
            <v>20891.52</v>
          </cell>
          <cell r="AA86">
            <v>9637.5</v>
          </cell>
          <cell r="AB86">
            <v>0</v>
          </cell>
          <cell r="AC86">
            <v>0</v>
          </cell>
          <cell r="AD86">
            <v>30529.02</v>
          </cell>
          <cell r="AE86">
            <v>23417.510000000002</v>
          </cell>
        </row>
        <row r="87">
          <cell r="B87" t="str">
            <v>0000044751</v>
          </cell>
          <cell r="C87" t="str">
            <v>HOLD</v>
          </cell>
          <cell r="D87">
            <v>40634</v>
          </cell>
          <cell r="E87" t="str">
            <v>Steve Sicurella</v>
          </cell>
          <cell r="F87">
            <v>40592</v>
          </cell>
          <cell r="G87" t="str">
            <v>Arlene Van Poppel</v>
          </cell>
          <cell r="H87" t="str">
            <v>1221 Wilson St E, Hamilton, ON L8S 4K6</v>
          </cell>
          <cell r="I87">
            <v>12</v>
          </cell>
          <cell r="J87">
            <v>0</v>
          </cell>
          <cell r="K87">
            <v>15</v>
          </cell>
          <cell r="L87">
            <v>32</v>
          </cell>
          <cell r="M87">
            <v>8</v>
          </cell>
          <cell r="N87">
            <v>0</v>
          </cell>
          <cell r="O87">
            <v>0</v>
          </cell>
          <cell r="P87">
            <v>0</v>
          </cell>
          <cell r="Q87">
            <v>20</v>
          </cell>
          <cell r="R87">
            <v>6.25</v>
          </cell>
          <cell r="S87">
            <v>0.34</v>
          </cell>
          <cell r="T87">
            <v>1</v>
          </cell>
          <cell r="U87">
            <v>0</v>
          </cell>
          <cell r="V87">
            <v>2.75</v>
          </cell>
          <cell r="W87">
            <v>10.34</v>
          </cell>
          <cell r="X87" t="str">
            <v>ok</v>
          </cell>
          <cell r="Y87">
            <v>7.59</v>
          </cell>
          <cell r="Z87">
            <v>55865.47</v>
          </cell>
          <cell r="AA87">
            <v>26573.8</v>
          </cell>
          <cell r="AB87">
            <v>0</v>
          </cell>
          <cell r="AC87">
            <v>0</v>
          </cell>
          <cell r="AD87">
            <v>82439.27</v>
          </cell>
          <cell r="AE87">
            <v>0</v>
          </cell>
        </row>
        <row r="88">
          <cell r="C88" t="str">
            <v>Pressure</v>
          </cell>
        </row>
        <row r="89">
          <cell r="C89" t="str">
            <v>Pressure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complete"/>
      <sheetName val="R076 HO"/>
      <sheetName val="PS to OCCMS"/>
      <sheetName val="BPS"/>
    </sheetNames>
    <sheetDataSet>
      <sheetData sheetId="0"/>
      <sheetData sheetId="1">
        <row r="5">
          <cell r="A5" t="str">
            <v>Provider Name</v>
          </cell>
          <cell r="B5" t="str">
            <v>Total Wage Subsidy</v>
          </cell>
          <cell r="C5" t="str">
            <v>DOG</v>
          </cell>
          <cell r="D5" t="str">
            <v>PEG</v>
          </cell>
          <cell r="E5" t="str">
            <v>WEG</v>
          </cell>
          <cell r="F5" t="str">
            <v>FTE</v>
          </cell>
        </row>
        <row r="6">
          <cell r="A6" t="str">
            <v>Ancaster Little Gems Children's Centre</v>
          </cell>
          <cell r="B6">
            <v>129488.65</v>
          </cell>
          <cell r="C6">
            <v>86235.55</v>
          </cell>
          <cell r="D6">
            <v>0</v>
          </cell>
          <cell r="E6">
            <v>43253.1</v>
          </cell>
          <cell r="F6">
            <v>16.829999999999998</v>
          </cell>
        </row>
        <row r="7">
          <cell r="A7" t="str">
            <v>Ancaster Small Fry</v>
          </cell>
          <cell r="B7">
            <v>6882.6</v>
          </cell>
          <cell r="C7">
            <v>5803.2</v>
          </cell>
          <cell r="D7">
            <v>0</v>
          </cell>
          <cell r="E7">
            <v>1079.4000000000001</v>
          </cell>
          <cell r="F7">
            <v>0.42</v>
          </cell>
        </row>
        <row r="8">
          <cell r="A8" t="str">
            <v>Awesome Beginnings Co-op Nursery School Inc</v>
          </cell>
          <cell r="B8">
            <v>8501.7000000000007</v>
          </cell>
          <cell r="C8">
            <v>5803.2</v>
          </cell>
          <cell r="D8">
            <v>0</v>
          </cell>
          <cell r="E8">
            <v>2698.5</v>
          </cell>
          <cell r="F8">
            <v>1.05</v>
          </cell>
        </row>
        <row r="9">
          <cell r="A9" t="str">
            <v>Benjamin Bunny Nursery School</v>
          </cell>
          <cell r="B9">
            <v>14844.6</v>
          </cell>
          <cell r="C9">
            <v>11606.4</v>
          </cell>
          <cell r="D9">
            <v>0</v>
          </cell>
          <cell r="E9">
            <v>3238.2</v>
          </cell>
          <cell r="F9">
            <v>1.26</v>
          </cell>
        </row>
        <row r="10">
          <cell r="A10" t="str">
            <v>Blossoms Child Care Centre Inc.</v>
          </cell>
          <cell r="B10">
            <v>59773.04</v>
          </cell>
          <cell r="C10">
            <v>41783.040000000001</v>
          </cell>
          <cell r="D10">
            <v>0</v>
          </cell>
          <cell r="E10">
            <v>17990</v>
          </cell>
          <cell r="F10">
            <v>7</v>
          </cell>
        </row>
        <row r="11">
          <cell r="A11" t="str">
            <v>Central Day Care</v>
          </cell>
          <cell r="B11">
            <v>141056.12</v>
          </cell>
          <cell r="C11">
            <v>90529.919999999998</v>
          </cell>
          <cell r="D11">
            <v>0</v>
          </cell>
          <cell r="E11">
            <v>50526.2</v>
          </cell>
          <cell r="F11">
            <v>19.66</v>
          </cell>
        </row>
        <row r="12">
          <cell r="A12" t="str">
            <v>Centre Day Care</v>
          </cell>
          <cell r="B12">
            <v>49099.26</v>
          </cell>
          <cell r="C12">
            <v>39461.760000000002</v>
          </cell>
          <cell r="D12">
            <v>0</v>
          </cell>
          <cell r="E12">
            <v>9637.5</v>
          </cell>
          <cell r="F12">
            <v>3.75</v>
          </cell>
        </row>
        <row r="13">
          <cell r="A13" t="str">
            <v>Chestnut Tree Preschool Inc</v>
          </cell>
          <cell r="B13">
            <v>26533.1</v>
          </cell>
          <cell r="C13">
            <v>17409.599999999999</v>
          </cell>
          <cell r="D13">
            <v>0</v>
          </cell>
          <cell r="E13">
            <v>9123.5</v>
          </cell>
          <cell r="F13">
            <v>3.55</v>
          </cell>
        </row>
        <row r="14">
          <cell r="A14" t="str">
            <v>Childventures Early Learning Academy</v>
          </cell>
          <cell r="B14">
            <v>161934.39999999999</v>
          </cell>
          <cell r="C14">
            <v>104109.4</v>
          </cell>
          <cell r="D14">
            <v>0</v>
          </cell>
          <cell r="E14">
            <v>57825</v>
          </cell>
          <cell r="F14">
            <v>22.5</v>
          </cell>
        </row>
        <row r="15">
          <cell r="A15" t="str">
            <v>Daycare on Delaware</v>
          </cell>
          <cell r="B15">
            <v>38321.9</v>
          </cell>
          <cell r="C15">
            <v>26114.400000000001</v>
          </cell>
          <cell r="D15">
            <v>0</v>
          </cell>
          <cell r="E15">
            <v>12207.5</v>
          </cell>
          <cell r="F15">
            <v>4.75</v>
          </cell>
        </row>
        <row r="16">
          <cell r="A16" t="str">
            <v>Dundas Valley Montessori School</v>
          </cell>
          <cell r="B16">
            <v>72454.7</v>
          </cell>
          <cell r="C16">
            <v>52228.800000000003</v>
          </cell>
          <cell r="D16">
            <v>0</v>
          </cell>
          <cell r="E16">
            <v>20225.900000000001</v>
          </cell>
          <cell r="F16">
            <v>7.87</v>
          </cell>
        </row>
        <row r="17">
          <cell r="A17" t="str">
            <v>Early Scholars Preschool</v>
          </cell>
          <cell r="B17">
            <v>12314.4</v>
          </cell>
          <cell r="C17">
            <v>10155.6</v>
          </cell>
          <cell r="D17">
            <v>0</v>
          </cell>
          <cell r="E17">
            <v>2158.8000000000002</v>
          </cell>
          <cell r="F17">
            <v>0.84</v>
          </cell>
        </row>
        <row r="18">
          <cell r="A18" t="str">
            <v>Farmers Dell Cooperative Preschool of Glanbrook</v>
          </cell>
          <cell r="B18">
            <v>5971.5</v>
          </cell>
          <cell r="C18">
            <v>4352.3999999999996</v>
          </cell>
          <cell r="D18">
            <v>0</v>
          </cell>
          <cell r="E18">
            <v>1619.1</v>
          </cell>
          <cell r="F18">
            <v>0.63</v>
          </cell>
        </row>
        <row r="19">
          <cell r="A19" t="str">
            <v>First Class Children's Centre</v>
          </cell>
          <cell r="B19">
            <v>309145.2</v>
          </cell>
          <cell r="C19">
            <v>208915.20000000001</v>
          </cell>
          <cell r="D19">
            <v>0</v>
          </cell>
          <cell r="E19">
            <v>100230</v>
          </cell>
          <cell r="F19">
            <v>39</v>
          </cell>
        </row>
        <row r="20">
          <cell r="A20" t="str">
            <v>Galbraith Day Care Services Inc</v>
          </cell>
          <cell r="B20">
            <v>107311.57</v>
          </cell>
          <cell r="C20">
            <v>0</v>
          </cell>
          <cell r="D20">
            <v>98959.07</v>
          </cell>
          <cell r="E20">
            <v>8352.5</v>
          </cell>
          <cell r="F20">
            <v>3.25</v>
          </cell>
        </row>
        <row r="21">
          <cell r="A21" t="str">
            <v>Garside Day Care Centre</v>
          </cell>
          <cell r="B21">
            <v>64270.54</v>
          </cell>
          <cell r="C21">
            <v>41783.040000000001</v>
          </cell>
          <cell r="D21">
            <v>0</v>
          </cell>
          <cell r="E21">
            <v>22487.5</v>
          </cell>
          <cell r="F21">
            <v>8.75</v>
          </cell>
        </row>
        <row r="22">
          <cell r="A22" t="str">
            <v>Golfwood Day Care Service Inc</v>
          </cell>
          <cell r="B22">
            <v>182642.93</v>
          </cell>
          <cell r="C22">
            <v>0</v>
          </cell>
          <cell r="D22">
            <v>169792.93</v>
          </cell>
          <cell r="E22">
            <v>12850</v>
          </cell>
          <cell r="F22">
            <v>5</v>
          </cell>
        </row>
        <row r="23">
          <cell r="A23" t="str">
            <v>Hamilton &amp; District Council of Co-op Preschools In</v>
          </cell>
          <cell r="B23">
            <v>9252</v>
          </cell>
          <cell r="C23">
            <v>0</v>
          </cell>
          <cell r="D23">
            <v>0</v>
          </cell>
          <cell r="E23">
            <v>9252</v>
          </cell>
          <cell r="F23">
            <v>3.6</v>
          </cell>
        </row>
        <row r="24">
          <cell r="A24" t="str">
            <v>Hamilton East Kiwanis Boys &amp; Girls Club</v>
          </cell>
          <cell r="B24">
            <v>104565.53</v>
          </cell>
          <cell r="C24">
            <v>69870.53</v>
          </cell>
          <cell r="D24">
            <v>0</v>
          </cell>
          <cell r="E24">
            <v>34695</v>
          </cell>
          <cell r="F24">
            <v>13.5</v>
          </cell>
        </row>
        <row r="25">
          <cell r="A25" t="str">
            <v>Hamilton Public Library Workplace Child Care Centr</v>
          </cell>
          <cell r="B25">
            <v>62343.040000000001</v>
          </cell>
          <cell r="C25">
            <v>41783.040000000001</v>
          </cell>
          <cell r="D25">
            <v>0</v>
          </cell>
          <cell r="E25">
            <v>20560</v>
          </cell>
          <cell r="F25">
            <v>8</v>
          </cell>
        </row>
        <row r="26">
          <cell r="A26" t="str">
            <v>Hamilton-Wentworth Catholic Child Care Centres Inc</v>
          </cell>
          <cell r="B26">
            <v>1201375.06</v>
          </cell>
          <cell r="C26">
            <v>786140.16000000003</v>
          </cell>
          <cell r="D26">
            <v>0</v>
          </cell>
          <cell r="E26">
            <v>415234.9</v>
          </cell>
          <cell r="F26">
            <v>161.57</v>
          </cell>
        </row>
        <row r="27">
          <cell r="A27" t="str">
            <v>Hansel And Gretel Cooperative Preschool</v>
          </cell>
          <cell r="B27">
            <v>12942.8</v>
          </cell>
          <cell r="C27">
            <v>11606.4</v>
          </cell>
          <cell r="D27">
            <v>0</v>
          </cell>
          <cell r="E27">
            <v>1336.4</v>
          </cell>
          <cell r="F27">
            <v>0.52</v>
          </cell>
        </row>
        <row r="28">
          <cell r="A28" t="str">
            <v>Heritage Green Child Care Inc</v>
          </cell>
          <cell r="B28">
            <v>77716.58</v>
          </cell>
          <cell r="C28">
            <v>50371.78</v>
          </cell>
          <cell r="D28">
            <v>0</v>
          </cell>
          <cell r="E28">
            <v>27344.799999999999</v>
          </cell>
          <cell r="F28">
            <v>10.64</v>
          </cell>
        </row>
        <row r="29">
          <cell r="A29" t="str">
            <v>Honey Bears Co-op Preschool of Hamilton Inc</v>
          </cell>
          <cell r="B29">
            <v>7422.3</v>
          </cell>
          <cell r="C29">
            <v>5803.2</v>
          </cell>
          <cell r="D29">
            <v>0</v>
          </cell>
          <cell r="E29">
            <v>1619.1</v>
          </cell>
          <cell r="F29">
            <v>0.63</v>
          </cell>
        </row>
        <row r="30">
          <cell r="A30" t="str">
            <v>Imagineer's Child Care Centre</v>
          </cell>
          <cell r="B30">
            <v>53368.82</v>
          </cell>
          <cell r="C30">
            <v>29596.32</v>
          </cell>
          <cell r="D30">
            <v>0</v>
          </cell>
          <cell r="E30">
            <v>23772.5</v>
          </cell>
          <cell r="F30">
            <v>9.25</v>
          </cell>
        </row>
        <row r="31">
          <cell r="A31" t="str">
            <v>Infant Jesus Kindergarten</v>
          </cell>
          <cell r="B31">
            <v>107856.8</v>
          </cell>
          <cell r="C31">
            <v>66736.800000000003</v>
          </cell>
          <cell r="D31">
            <v>0</v>
          </cell>
          <cell r="E31">
            <v>41120</v>
          </cell>
          <cell r="F31">
            <v>16</v>
          </cell>
        </row>
        <row r="32">
          <cell r="A32" t="str">
            <v>Jacks &amp; Jills Co-op Preschool of Ancaster Inc</v>
          </cell>
          <cell r="B32">
            <v>5688.8</v>
          </cell>
          <cell r="C32">
            <v>4352.3999999999996</v>
          </cell>
          <cell r="D32">
            <v>0</v>
          </cell>
          <cell r="E32">
            <v>1336.4</v>
          </cell>
          <cell r="F32">
            <v>0.52</v>
          </cell>
        </row>
        <row r="33">
          <cell r="A33" t="str">
            <v>Jamesville Children's Day Care Centre</v>
          </cell>
          <cell r="B33">
            <v>111131.48</v>
          </cell>
          <cell r="C33">
            <v>66156.479999999996</v>
          </cell>
          <cell r="D33">
            <v>0</v>
          </cell>
          <cell r="E33">
            <v>44975</v>
          </cell>
          <cell r="F33">
            <v>17.5</v>
          </cell>
        </row>
        <row r="34">
          <cell r="A34" t="str">
            <v>Kinderseeds</v>
          </cell>
          <cell r="B34">
            <v>11642.62</v>
          </cell>
          <cell r="C34">
            <v>7350.72</v>
          </cell>
          <cell r="D34">
            <v>0</v>
          </cell>
          <cell r="E34">
            <v>4291.8999999999996</v>
          </cell>
          <cell r="F34">
            <v>1.67</v>
          </cell>
        </row>
        <row r="35">
          <cell r="A35" t="str">
            <v>Kindertown Child Care Centre</v>
          </cell>
          <cell r="B35">
            <v>138451.28</v>
          </cell>
          <cell r="C35">
            <v>95172.479999999996</v>
          </cell>
          <cell r="D35">
            <v>0</v>
          </cell>
          <cell r="E35">
            <v>43278.8</v>
          </cell>
          <cell r="F35">
            <v>16.84</v>
          </cell>
        </row>
        <row r="36">
          <cell r="A36" t="str">
            <v>LaGarderie Le Petit Navire De Hamilton Inc</v>
          </cell>
          <cell r="B36">
            <v>65058.1</v>
          </cell>
          <cell r="C36">
            <v>46425.599999999999</v>
          </cell>
          <cell r="D36">
            <v>0</v>
          </cell>
          <cell r="E36">
            <v>18632.5</v>
          </cell>
          <cell r="F36">
            <v>7.25</v>
          </cell>
        </row>
        <row r="37">
          <cell r="A37" t="str">
            <v>LeBallon Rouge De Hamilton</v>
          </cell>
          <cell r="B37">
            <v>80464</v>
          </cell>
          <cell r="C37">
            <v>47876.4</v>
          </cell>
          <cell r="D37">
            <v>0</v>
          </cell>
          <cell r="E37">
            <v>32587.599999999999</v>
          </cell>
          <cell r="F37">
            <v>12.68</v>
          </cell>
        </row>
        <row r="38">
          <cell r="A38" t="str">
            <v>Little Learning House Fennell</v>
          </cell>
          <cell r="B38">
            <v>43689.88</v>
          </cell>
          <cell r="C38">
            <v>26984.880000000001</v>
          </cell>
          <cell r="D38">
            <v>0</v>
          </cell>
          <cell r="E38">
            <v>16705</v>
          </cell>
          <cell r="F38">
            <v>6.5</v>
          </cell>
        </row>
        <row r="39">
          <cell r="A39" t="str">
            <v>Little Peoples Day Care</v>
          </cell>
          <cell r="B39">
            <v>199676.79999999999</v>
          </cell>
          <cell r="C39">
            <v>133473.60000000001</v>
          </cell>
          <cell r="D39">
            <v>0</v>
          </cell>
          <cell r="E39">
            <v>66203.199999999997</v>
          </cell>
          <cell r="F39">
            <v>25.76</v>
          </cell>
        </row>
        <row r="40">
          <cell r="A40" t="str">
            <v>Little Red Apple Preschool</v>
          </cell>
          <cell r="B40">
            <v>6414.2</v>
          </cell>
          <cell r="C40">
            <v>5077.8</v>
          </cell>
          <cell r="D40">
            <v>0</v>
          </cell>
          <cell r="E40">
            <v>1336.4</v>
          </cell>
          <cell r="F40">
            <v>0.52</v>
          </cell>
        </row>
        <row r="41">
          <cell r="A41" t="str">
            <v>Lucky Day Nursery Inc</v>
          </cell>
          <cell r="B41">
            <v>85162.06</v>
          </cell>
          <cell r="C41">
            <v>62674.559999999998</v>
          </cell>
          <cell r="D41">
            <v>0</v>
          </cell>
          <cell r="E41">
            <v>22487.5</v>
          </cell>
          <cell r="F41">
            <v>8.75</v>
          </cell>
        </row>
        <row r="42">
          <cell r="A42" t="str">
            <v>McMaster Children's Centre Inc., Sheila Scott Hse</v>
          </cell>
          <cell r="B42">
            <v>104359.1</v>
          </cell>
          <cell r="C42">
            <v>69638.399999999994</v>
          </cell>
          <cell r="D42">
            <v>0</v>
          </cell>
          <cell r="E42">
            <v>34720.699999999997</v>
          </cell>
          <cell r="F42">
            <v>13.51</v>
          </cell>
        </row>
        <row r="43">
          <cell r="A43" t="str">
            <v>McMaster Students Union Incorporated</v>
          </cell>
          <cell r="B43">
            <v>66046.600000000006</v>
          </cell>
          <cell r="C43">
            <v>42556.800000000003</v>
          </cell>
          <cell r="D43">
            <v>0</v>
          </cell>
          <cell r="E43">
            <v>23489.8</v>
          </cell>
          <cell r="F43">
            <v>9.14</v>
          </cell>
        </row>
        <row r="44">
          <cell r="A44" t="str">
            <v>Meadowlands Preschool Inc.</v>
          </cell>
          <cell r="B44">
            <v>152645.1</v>
          </cell>
          <cell r="C44">
            <v>104457.60000000001</v>
          </cell>
          <cell r="D44">
            <v>0</v>
          </cell>
          <cell r="E44">
            <v>48187.5</v>
          </cell>
          <cell r="F44">
            <v>18.75</v>
          </cell>
        </row>
        <row r="45">
          <cell r="A45" t="str">
            <v>Miniature World Day Care</v>
          </cell>
          <cell r="B45">
            <v>127533.01</v>
          </cell>
          <cell r="C45">
            <v>74745.210000000006</v>
          </cell>
          <cell r="D45">
            <v>0</v>
          </cell>
          <cell r="E45">
            <v>52787.8</v>
          </cell>
          <cell r="F45">
            <v>20.54</v>
          </cell>
        </row>
        <row r="46">
          <cell r="A46" t="str">
            <v>Mother Goose Coop Preschool Inc</v>
          </cell>
          <cell r="B46">
            <v>4520.7</v>
          </cell>
          <cell r="C46">
            <v>2901.6</v>
          </cell>
          <cell r="D46">
            <v>0</v>
          </cell>
          <cell r="E46">
            <v>1619.1</v>
          </cell>
          <cell r="F46">
            <v>0.63</v>
          </cell>
        </row>
        <row r="47">
          <cell r="A47" t="str">
            <v>Mountain Nursery School</v>
          </cell>
          <cell r="B47">
            <v>41347.86</v>
          </cell>
          <cell r="C47">
            <v>27855.360000000001</v>
          </cell>
          <cell r="D47">
            <v>0</v>
          </cell>
          <cell r="E47">
            <v>13492.5</v>
          </cell>
          <cell r="F47">
            <v>5.25</v>
          </cell>
        </row>
        <row r="48">
          <cell r="A48" t="str">
            <v>Mt Hamilton Baptist Day Care Centre</v>
          </cell>
          <cell r="B48">
            <v>193803.16</v>
          </cell>
          <cell r="C48">
            <v>122331.46</v>
          </cell>
          <cell r="D48">
            <v>0</v>
          </cell>
          <cell r="E48">
            <v>71471.7</v>
          </cell>
          <cell r="F48">
            <v>27.81</v>
          </cell>
        </row>
        <row r="49">
          <cell r="A49" t="str">
            <v>Noah's Ark Children's Centre</v>
          </cell>
          <cell r="B49">
            <v>88939.96</v>
          </cell>
          <cell r="C49">
            <v>62674.559999999998</v>
          </cell>
          <cell r="D49">
            <v>0</v>
          </cell>
          <cell r="E49">
            <v>26265.4</v>
          </cell>
          <cell r="F49">
            <v>10.220000000000001</v>
          </cell>
        </row>
        <row r="50">
          <cell r="A50" t="str">
            <v>Peekaboo Group Child Care Inc</v>
          </cell>
          <cell r="B50">
            <v>193827.20000000001</v>
          </cell>
          <cell r="C50">
            <v>121867.2</v>
          </cell>
          <cell r="D50">
            <v>0</v>
          </cell>
          <cell r="E50">
            <v>71960</v>
          </cell>
          <cell r="F50">
            <v>28</v>
          </cell>
        </row>
        <row r="51">
          <cell r="A51" t="str">
            <v>Peter Pan Co-op Preschool of Hamilton</v>
          </cell>
          <cell r="B51">
            <v>6042.8</v>
          </cell>
          <cell r="C51">
            <v>3627</v>
          </cell>
          <cell r="D51">
            <v>0</v>
          </cell>
          <cell r="E51">
            <v>2415.8000000000002</v>
          </cell>
          <cell r="F51">
            <v>0.94</v>
          </cell>
        </row>
        <row r="52">
          <cell r="A52" t="str">
            <v>Pied Piper Co-op Preschool of Hamilton Inc</v>
          </cell>
          <cell r="B52">
            <v>9702.9599999999991</v>
          </cell>
          <cell r="C52">
            <v>7544.16</v>
          </cell>
          <cell r="D52">
            <v>0</v>
          </cell>
          <cell r="E52">
            <v>2158.8000000000002</v>
          </cell>
          <cell r="F52">
            <v>0.84</v>
          </cell>
        </row>
        <row r="53">
          <cell r="A53" t="str">
            <v>Red Hill Family Centre</v>
          </cell>
          <cell r="B53">
            <v>130936.98</v>
          </cell>
          <cell r="C53">
            <v>83391.98</v>
          </cell>
          <cell r="D53">
            <v>0</v>
          </cell>
          <cell r="E53">
            <v>47545</v>
          </cell>
          <cell r="F53">
            <v>18.5</v>
          </cell>
        </row>
        <row r="54">
          <cell r="A54" t="str">
            <v>Redeemer Reformed Christian College</v>
          </cell>
          <cell r="B54">
            <v>38264.720000000001</v>
          </cell>
          <cell r="C54">
            <v>20891.52</v>
          </cell>
          <cell r="D54">
            <v>0</v>
          </cell>
          <cell r="E54">
            <v>17373.2</v>
          </cell>
          <cell r="F54">
            <v>6.76</v>
          </cell>
        </row>
        <row r="55">
          <cell r="A55" t="str">
            <v>St James Co-op Nursery School of Dundas</v>
          </cell>
          <cell r="B55">
            <v>12500.52</v>
          </cell>
          <cell r="C55">
            <v>8748.32</v>
          </cell>
          <cell r="D55">
            <v>0</v>
          </cell>
          <cell r="E55">
            <v>3752.2</v>
          </cell>
          <cell r="F55">
            <v>1.46</v>
          </cell>
        </row>
        <row r="56">
          <cell r="A56" t="str">
            <v>St Joachim Children's Centre of Ancaster Inc</v>
          </cell>
          <cell r="B56">
            <v>68394.960000000006</v>
          </cell>
          <cell r="C56">
            <v>45264.959999999999</v>
          </cell>
          <cell r="D56">
            <v>0</v>
          </cell>
          <cell r="E56">
            <v>23130</v>
          </cell>
          <cell r="F56">
            <v>9</v>
          </cell>
        </row>
        <row r="57">
          <cell r="A57" t="str">
            <v>St Mark's Co-op Preschool Inc</v>
          </cell>
          <cell r="B57">
            <v>14844.6</v>
          </cell>
          <cell r="C57">
            <v>11606.4</v>
          </cell>
          <cell r="D57">
            <v>0</v>
          </cell>
          <cell r="E57">
            <v>3238.2</v>
          </cell>
          <cell r="F57">
            <v>1.26</v>
          </cell>
        </row>
        <row r="58">
          <cell r="A58" t="str">
            <v>St Matthew's Children's Centre</v>
          </cell>
          <cell r="B58">
            <v>42119.72</v>
          </cell>
          <cell r="C58">
            <v>20891.52</v>
          </cell>
          <cell r="D58">
            <v>0</v>
          </cell>
          <cell r="E58">
            <v>21228.2</v>
          </cell>
          <cell r="F58">
            <v>8.26</v>
          </cell>
        </row>
        <row r="59">
          <cell r="A59" t="str">
            <v>St Peter's Children's Day Care Centre of Hamiton</v>
          </cell>
          <cell r="B59">
            <v>79449.25</v>
          </cell>
          <cell r="C59">
            <v>51590.45</v>
          </cell>
          <cell r="D59">
            <v>0</v>
          </cell>
          <cell r="E59">
            <v>27858.799999999999</v>
          </cell>
          <cell r="F59">
            <v>10.84</v>
          </cell>
        </row>
        <row r="60">
          <cell r="A60" t="str">
            <v>Stanley Avenue Children's Centre</v>
          </cell>
          <cell r="B60">
            <v>24477.1</v>
          </cell>
          <cell r="C60">
            <v>17409.599999999999</v>
          </cell>
          <cell r="D60">
            <v>0</v>
          </cell>
          <cell r="E60">
            <v>7067.5</v>
          </cell>
          <cell r="F60">
            <v>2.75</v>
          </cell>
        </row>
        <row r="61">
          <cell r="A61" t="str">
            <v>Stoney Creek Co-op Preschool Inc</v>
          </cell>
          <cell r="B61">
            <v>6511.2</v>
          </cell>
          <cell r="C61">
            <v>4352.3999999999996</v>
          </cell>
          <cell r="D61">
            <v>0</v>
          </cell>
          <cell r="E61">
            <v>2158.8000000000002</v>
          </cell>
          <cell r="F61">
            <v>0.84</v>
          </cell>
        </row>
        <row r="62">
          <cell r="A62" t="str">
            <v>Sunny Days Nursery</v>
          </cell>
          <cell r="B62">
            <v>31171.52</v>
          </cell>
          <cell r="C62">
            <v>20891.52</v>
          </cell>
          <cell r="D62">
            <v>0</v>
          </cell>
          <cell r="E62">
            <v>10280</v>
          </cell>
          <cell r="F62">
            <v>4</v>
          </cell>
        </row>
        <row r="63">
          <cell r="A63" t="str">
            <v>Sunshine &amp; Rainbows Christian Day Care Ctr</v>
          </cell>
          <cell r="B63">
            <v>71234.38</v>
          </cell>
          <cell r="C63">
            <v>48746.879999999997</v>
          </cell>
          <cell r="D63">
            <v>0</v>
          </cell>
          <cell r="E63">
            <v>22487.5</v>
          </cell>
          <cell r="F63">
            <v>8.75</v>
          </cell>
        </row>
        <row r="64">
          <cell r="A64" t="str">
            <v>Sunshine Daycare</v>
          </cell>
          <cell r="B64">
            <v>82439.27</v>
          </cell>
          <cell r="C64">
            <v>55865.47</v>
          </cell>
          <cell r="D64">
            <v>0</v>
          </cell>
          <cell r="E64">
            <v>26573.8</v>
          </cell>
          <cell r="F64">
            <v>10.34</v>
          </cell>
        </row>
        <row r="65">
          <cell r="A65" t="str">
            <v>Tapawingo Day Care</v>
          </cell>
          <cell r="B65">
            <v>90865</v>
          </cell>
          <cell r="C65">
            <v>56581.2</v>
          </cell>
          <cell r="D65">
            <v>0</v>
          </cell>
          <cell r="E65">
            <v>34283.800000000003</v>
          </cell>
          <cell r="F65">
            <v>13.34</v>
          </cell>
        </row>
        <row r="66">
          <cell r="A66" t="str">
            <v>Temple Playhouse</v>
          </cell>
          <cell r="B66">
            <v>83382.16</v>
          </cell>
          <cell r="C66">
            <v>55420.56</v>
          </cell>
          <cell r="D66">
            <v>0</v>
          </cell>
          <cell r="E66">
            <v>27961.599999999999</v>
          </cell>
          <cell r="F66">
            <v>10.88</v>
          </cell>
        </row>
        <row r="67">
          <cell r="A67" t="str">
            <v>The Millgrove Children's Centre</v>
          </cell>
          <cell r="B67">
            <v>62343.040000000001</v>
          </cell>
          <cell r="C67">
            <v>41783.040000000001</v>
          </cell>
          <cell r="D67">
            <v>0</v>
          </cell>
          <cell r="E67">
            <v>20560</v>
          </cell>
          <cell r="F67">
            <v>8</v>
          </cell>
        </row>
        <row r="68">
          <cell r="A68" t="str">
            <v>Today's Family</v>
          </cell>
          <cell r="B68">
            <v>1050202.6100000001</v>
          </cell>
          <cell r="C68">
            <v>339912.77</v>
          </cell>
          <cell r="D68">
            <v>494795.34</v>
          </cell>
          <cell r="E68">
            <v>215494.5</v>
          </cell>
          <cell r="F68">
            <v>83.85</v>
          </cell>
        </row>
        <row r="69">
          <cell r="A69" t="str">
            <v>Umbrella Family &amp; Child Centre of Hamilton</v>
          </cell>
          <cell r="B69">
            <v>600592.71</v>
          </cell>
          <cell r="C69">
            <v>370089.41</v>
          </cell>
          <cell r="D69">
            <v>0</v>
          </cell>
          <cell r="E69">
            <v>230503.3</v>
          </cell>
          <cell r="F69">
            <v>89.69</v>
          </cell>
        </row>
        <row r="70">
          <cell r="A70" t="str">
            <v>Village Treehouse Childcare Inc.</v>
          </cell>
          <cell r="B70">
            <v>94695.9</v>
          </cell>
          <cell r="C70">
            <v>69638.399999999994</v>
          </cell>
          <cell r="D70">
            <v>0</v>
          </cell>
          <cell r="E70">
            <v>25057.5</v>
          </cell>
          <cell r="F70">
            <v>9.75</v>
          </cell>
        </row>
        <row r="71">
          <cell r="A71" t="str">
            <v>Wesley Urban Ministries Inc</v>
          </cell>
          <cell r="B71">
            <v>36336.1</v>
          </cell>
          <cell r="C71">
            <v>24180</v>
          </cell>
          <cell r="D71">
            <v>0</v>
          </cell>
          <cell r="E71">
            <v>12156.1</v>
          </cell>
          <cell r="F71">
            <v>4.7300000000000004</v>
          </cell>
        </row>
        <row r="72">
          <cell r="A72" t="str">
            <v>Westdale Children's School</v>
          </cell>
          <cell r="B72">
            <v>5060.3999999999996</v>
          </cell>
          <cell r="C72">
            <v>2901.6</v>
          </cell>
          <cell r="D72">
            <v>0</v>
          </cell>
          <cell r="E72">
            <v>2158.8000000000002</v>
          </cell>
          <cell r="F72">
            <v>0.84</v>
          </cell>
        </row>
        <row r="73">
          <cell r="A73" t="str">
            <v>Westdale Co-op Preschool</v>
          </cell>
          <cell r="B73">
            <v>4021.62</v>
          </cell>
          <cell r="C73">
            <v>3481.92</v>
          </cell>
          <cell r="D73">
            <v>0</v>
          </cell>
          <cell r="E73">
            <v>539.70000000000005</v>
          </cell>
          <cell r="F73">
            <v>0.21</v>
          </cell>
        </row>
        <row r="74">
          <cell r="A74" t="str">
            <v>Westmount Children's Centre</v>
          </cell>
          <cell r="B74">
            <v>62609.18</v>
          </cell>
          <cell r="C74">
            <v>37140.480000000003</v>
          </cell>
          <cell r="D74">
            <v>0</v>
          </cell>
          <cell r="E74">
            <v>25468.7</v>
          </cell>
          <cell r="F74">
            <v>9.91</v>
          </cell>
        </row>
        <row r="75">
          <cell r="A75" t="str">
            <v>Winona Children's Centre</v>
          </cell>
          <cell r="B75">
            <v>96607.66</v>
          </cell>
          <cell r="C75">
            <v>67026.960000000006</v>
          </cell>
          <cell r="D75">
            <v>0</v>
          </cell>
          <cell r="E75">
            <v>29580.7</v>
          </cell>
          <cell r="F75">
            <v>11.51</v>
          </cell>
        </row>
        <row r="76">
          <cell r="A76" t="str">
            <v>YMCA Day Care Centres</v>
          </cell>
          <cell r="B76">
            <v>688308.11</v>
          </cell>
          <cell r="C76">
            <v>449709.31</v>
          </cell>
          <cell r="D76">
            <v>0</v>
          </cell>
          <cell r="E76">
            <v>238598.8</v>
          </cell>
          <cell r="F76">
            <v>92.84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2013"/>
      <sheetName val="Review"/>
      <sheetName val="2013 Calc Multi"/>
      <sheetName val="2013 Calc Single"/>
      <sheetName val="raw calc"/>
      <sheetName val="2012"/>
      <sheetName val="2012 OCCMS"/>
      <sheetName val="HO"/>
      <sheetName val="2012 pressure"/>
    </sheetNames>
    <sheetDataSet>
      <sheetData sheetId="0"/>
      <sheetData sheetId="1">
        <row r="11">
          <cell r="D11">
            <v>8869738</v>
          </cell>
        </row>
      </sheetData>
      <sheetData sheetId="2">
        <row r="5">
          <cell r="B5" t="str">
            <v>OCCMS Head Office Name</v>
          </cell>
          <cell r="C5" t="str">
            <v>Vendor</v>
          </cell>
          <cell r="D5" t="str">
            <v>Type</v>
          </cell>
          <cell r="E5" t="str">
            <v>Method</v>
          </cell>
          <cell r="F5" t="str">
            <v>2012 FTE</v>
          </cell>
          <cell r="G5" t="str">
            <v>Wage Subsdy ELCD</v>
          </cell>
          <cell r="H5" t="str">
            <v>Wage Subsdy ELCC</v>
          </cell>
          <cell r="I5" t="str">
            <v>BPS - PRE 1999 DNA</v>
          </cell>
          <cell r="J5" t="str">
            <v>DNA</v>
          </cell>
          <cell r="K5" t="str">
            <v>Total DNA</v>
          </cell>
          <cell r="L5" t="str">
            <v>2012 Total</v>
          </cell>
          <cell r="M5" t="str">
            <v>2012 Calculated Total (NO BPS)</v>
          </cell>
          <cell r="N5" t="str">
            <v>2013 Calculator NO BPS</v>
          </cell>
          <cell r="O5" t="str">
            <v>2013 FTE</v>
          </cell>
          <cell r="P5" t="str">
            <v>Reductions</v>
          </cell>
          <cell r="Q5" t="str">
            <v>Pressures/ Increase</v>
          </cell>
          <cell r="R5" t="str">
            <v>2012 Pressure List</v>
          </cell>
          <cell r="S5" t="str">
            <v>Pressure over 2012 entitlement</v>
          </cell>
          <cell r="T5" t="str">
            <v>Recommended</v>
          </cell>
          <cell r="U5" t="str">
            <v>Chg from 2012</v>
          </cell>
          <cell r="V5" t="str">
            <v>2013 Pressure</v>
          </cell>
        </row>
        <row r="6">
          <cell r="B6" t="str">
            <v>Affliated Services for Children &amp; Youth</v>
          </cell>
          <cell r="C6" t="str">
            <v>0000000437</v>
          </cell>
          <cell r="D6" t="str">
            <v>np</v>
          </cell>
          <cell r="E6" t="str">
            <v>via OCCMS</v>
          </cell>
          <cell r="F6">
            <v>0</v>
          </cell>
          <cell r="G6">
            <v>0</v>
          </cell>
          <cell r="H6">
            <v>0</v>
          </cell>
          <cell r="I6">
            <v>10296</v>
          </cell>
          <cell r="J6">
            <v>0</v>
          </cell>
          <cell r="K6">
            <v>10296</v>
          </cell>
          <cell r="L6">
            <v>10296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B7" t="str">
            <v>Ancaster Little Gems Children's Centre</v>
          </cell>
          <cell r="C7" t="str">
            <v>0000000557</v>
          </cell>
          <cell r="D7" t="str">
            <v>Comm</v>
          </cell>
          <cell r="E7" t="str">
            <v>via OCCMS</v>
          </cell>
          <cell r="F7">
            <v>18.09</v>
          </cell>
          <cell r="G7">
            <v>0</v>
          </cell>
          <cell r="H7">
            <v>0</v>
          </cell>
          <cell r="I7">
            <v>0</v>
          </cell>
          <cell r="J7">
            <v>133020</v>
          </cell>
          <cell r="K7">
            <v>133020</v>
          </cell>
          <cell r="L7">
            <v>133020</v>
          </cell>
          <cell r="M7">
            <v>133020</v>
          </cell>
          <cell r="N7">
            <v>133523.54999999999</v>
          </cell>
          <cell r="O7">
            <v>18.399999999999999</v>
          </cell>
          <cell r="P7">
            <v>0</v>
          </cell>
          <cell r="Q7">
            <v>503.54999999998836</v>
          </cell>
          <cell r="S7">
            <v>503.54999999998836</v>
          </cell>
          <cell r="T7">
            <v>133524</v>
          </cell>
          <cell r="U7">
            <v>504</v>
          </cell>
          <cell r="V7">
            <v>0.45000000001164153</v>
          </cell>
        </row>
        <row r="8">
          <cell r="B8" t="str">
            <v>Ancaster Small Fry</v>
          </cell>
          <cell r="C8" t="str">
            <v>0000000559</v>
          </cell>
          <cell r="D8" t="str">
            <v>NP</v>
          </cell>
          <cell r="E8" t="str">
            <v>Upload</v>
          </cell>
          <cell r="F8">
            <v>0.42</v>
          </cell>
          <cell r="G8">
            <v>6880</v>
          </cell>
          <cell r="H8">
            <v>0</v>
          </cell>
          <cell r="I8">
            <v>1620</v>
          </cell>
          <cell r="J8">
            <v>0</v>
          </cell>
          <cell r="K8">
            <v>1620</v>
          </cell>
          <cell r="L8">
            <v>8500</v>
          </cell>
          <cell r="M8">
            <v>6880</v>
          </cell>
          <cell r="N8">
            <v>7422.2999999999993</v>
          </cell>
          <cell r="O8">
            <v>0.63</v>
          </cell>
          <cell r="P8">
            <v>0</v>
          </cell>
          <cell r="Q8">
            <v>542.29999999999927</v>
          </cell>
          <cell r="S8">
            <v>542.29999999999927</v>
          </cell>
          <cell r="T8">
            <v>7422</v>
          </cell>
          <cell r="U8">
            <v>542</v>
          </cell>
          <cell r="V8">
            <v>-0.2999999999992724</v>
          </cell>
        </row>
        <row r="9">
          <cell r="B9" t="str">
            <v>Awesome Beginnings Co-op Nursery School Inc</v>
          </cell>
          <cell r="C9" t="str">
            <v>0000027419</v>
          </cell>
          <cell r="D9" t="str">
            <v>NP</v>
          </cell>
          <cell r="E9" t="str">
            <v>Upload</v>
          </cell>
          <cell r="F9">
            <v>1.26</v>
          </cell>
          <cell r="G9">
            <v>9040</v>
          </cell>
          <cell r="H9">
            <v>0</v>
          </cell>
          <cell r="I9">
            <v>1520</v>
          </cell>
          <cell r="J9">
            <v>0</v>
          </cell>
          <cell r="K9">
            <v>1520</v>
          </cell>
          <cell r="L9">
            <v>10560</v>
          </cell>
          <cell r="M9">
            <v>9040</v>
          </cell>
          <cell r="N9">
            <v>10352.099999999999</v>
          </cell>
          <cell r="O9">
            <v>1.77</v>
          </cell>
          <cell r="P9">
            <v>0</v>
          </cell>
          <cell r="Q9">
            <v>1312.0999999999985</v>
          </cell>
          <cell r="S9">
            <v>1312.0999999999985</v>
          </cell>
          <cell r="T9">
            <v>10352</v>
          </cell>
          <cell r="U9">
            <v>1312</v>
          </cell>
          <cell r="V9">
            <v>-9.9999999998544808E-2</v>
          </cell>
        </row>
        <row r="10">
          <cell r="B10" t="str">
            <v>Benjamin Bunny Nursery School</v>
          </cell>
          <cell r="C10" t="str">
            <v>0000000829</v>
          </cell>
          <cell r="D10" t="str">
            <v>NP</v>
          </cell>
          <cell r="E10" t="str">
            <v>Upload</v>
          </cell>
          <cell r="F10">
            <v>1.26</v>
          </cell>
          <cell r="G10">
            <v>14840</v>
          </cell>
          <cell r="H10">
            <v>0</v>
          </cell>
          <cell r="I10">
            <v>3700</v>
          </cell>
          <cell r="J10">
            <v>0</v>
          </cell>
          <cell r="K10">
            <v>3700</v>
          </cell>
          <cell r="L10">
            <v>18540</v>
          </cell>
          <cell r="M10">
            <v>14840</v>
          </cell>
          <cell r="N10">
            <v>14844.599999999999</v>
          </cell>
          <cell r="O10">
            <v>1.26</v>
          </cell>
          <cell r="P10">
            <v>0</v>
          </cell>
          <cell r="Q10">
            <v>4.5999999999985448</v>
          </cell>
          <cell r="S10">
            <v>4.5999999999985448</v>
          </cell>
          <cell r="T10">
            <v>14845</v>
          </cell>
          <cell r="U10">
            <v>5</v>
          </cell>
          <cell r="V10">
            <v>0.40000000000145519</v>
          </cell>
        </row>
        <row r="11">
          <cell r="B11" t="str">
            <v>Birch Avenue Child Care Centre</v>
          </cell>
          <cell r="C11" t="str">
            <v>0000081480</v>
          </cell>
          <cell r="D11" t="str">
            <v>Comm</v>
          </cell>
          <cell r="E11" t="str">
            <v>via OCCMS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50239.199999999997</v>
          </cell>
          <cell r="O11">
            <v>6</v>
          </cell>
          <cell r="P11">
            <v>0</v>
          </cell>
          <cell r="Q11">
            <v>50239.199999999997</v>
          </cell>
          <cell r="R11">
            <v>24561.699999999997</v>
          </cell>
          <cell r="S11">
            <v>25677.5</v>
          </cell>
          <cell r="T11">
            <v>0</v>
          </cell>
          <cell r="U11">
            <v>0</v>
          </cell>
          <cell r="V11">
            <v>-50239.199999999997</v>
          </cell>
        </row>
        <row r="12">
          <cell r="B12" t="str">
            <v>Blossoms Child Care Centre Inc.</v>
          </cell>
          <cell r="C12" t="str">
            <v>0000074859</v>
          </cell>
          <cell r="D12" t="str">
            <v>Comm</v>
          </cell>
          <cell r="E12" t="str">
            <v>via OCCMS</v>
          </cell>
          <cell r="F12">
            <v>8.5</v>
          </cell>
          <cell r="G12">
            <v>0</v>
          </cell>
          <cell r="H12">
            <v>0</v>
          </cell>
          <cell r="I12">
            <v>0</v>
          </cell>
          <cell r="J12">
            <v>63624</v>
          </cell>
          <cell r="K12">
            <v>63624</v>
          </cell>
          <cell r="L12">
            <v>63624</v>
          </cell>
          <cell r="M12">
            <v>63624</v>
          </cell>
          <cell r="N12">
            <v>64270.54</v>
          </cell>
          <cell r="O12">
            <v>8.75</v>
          </cell>
          <cell r="P12">
            <v>0</v>
          </cell>
          <cell r="Q12">
            <v>646.54000000000087</v>
          </cell>
          <cell r="S12">
            <v>646.54000000000087</v>
          </cell>
          <cell r="T12">
            <v>64271</v>
          </cell>
          <cell r="U12">
            <v>647</v>
          </cell>
          <cell r="V12">
            <v>0.45999999999912689</v>
          </cell>
        </row>
        <row r="13">
          <cell r="B13" t="str">
            <v>Central Day Care</v>
          </cell>
          <cell r="C13" t="str">
            <v>0000001246</v>
          </cell>
          <cell r="D13" t="str">
            <v>Comm</v>
          </cell>
          <cell r="E13" t="str">
            <v>via OCCMS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141924</v>
          </cell>
          <cell r="K13">
            <v>141924</v>
          </cell>
          <cell r="L13">
            <v>141924</v>
          </cell>
          <cell r="M13">
            <v>141924</v>
          </cell>
          <cell r="N13">
            <v>141929.91999999998</v>
          </cell>
          <cell r="O13">
            <v>20</v>
          </cell>
          <cell r="P13">
            <v>0</v>
          </cell>
          <cell r="Q13">
            <v>5.9199999999837019</v>
          </cell>
          <cell r="S13">
            <v>5.9199999999837019</v>
          </cell>
          <cell r="T13">
            <v>141930</v>
          </cell>
          <cell r="U13">
            <v>6</v>
          </cell>
          <cell r="V13">
            <v>8.0000000016298145E-2</v>
          </cell>
        </row>
        <row r="14">
          <cell r="B14" t="str">
            <v>Chestnut Tree Preschool Inc</v>
          </cell>
          <cell r="C14" t="str">
            <v>0000007095</v>
          </cell>
          <cell r="D14" t="str">
            <v>Comm</v>
          </cell>
          <cell r="E14" t="str">
            <v>Upload</v>
          </cell>
          <cell r="F14">
            <v>2.96</v>
          </cell>
          <cell r="G14">
            <v>19210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19210</v>
          </cell>
          <cell r="M14">
            <v>19210</v>
          </cell>
          <cell r="N14">
            <v>19213.599999999999</v>
          </cell>
          <cell r="O14">
            <v>2.96</v>
          </cell>
          <cell r="P14">
            <v>0</v>
          </cell>
          <cell r="Q14">
            <v>3.5999999999985448</v>
          </cell>
          <cell r="S14">
            <v>3.5999999999985448</v>
          </cell>
          <cell r="T14">
            <v>19214</v>
          </cell>
          <cell r="U14">
            <v>4</v>
          </cell>
          <cell r="V14">
            <v>0.40000000000145519</v>
          </cell>
        </row>
        <row r="15">
          <cell r="B15" t="str">
            <v>Childventures Early Learning Academy</v>
          </cell>
          <cell r="C15" t="str">
            <v>0000078597</v>
          </cell>
          <cell r="D15" t="str">
            <v>Comm</v>
          </cell>
          <cell r="E15" t="str">
            <v>via OCCMS</v>
          </cell>
          <cell r="F15">
            <v>24</v>
          </cell>
          <cell r="G15">
            <v>0</v>
          </cell>
          <cell r="H15">
            <v>0</v>
          </cell>
          <cell r="I15">
            <v>0</v>
          </cell>
          <cell r="J15">
            <v>160572</v>
          </cell>
          <cell r="K15">
            <v>160572</v>
          </cell>
          <cell r="L15">
            <v>160572</v>
          </cell>
          <cell r="M15">
            <v>160572</v>
          </cell>
          <cell r="N15">
            <v>169565.63</v>
          </cell>
          <cell r="O15">
            <v>24.25</v>
          </cell>
          <cell r="P15">
            <v>0</v>
          </cell>
          <cell r="Q15">
            <v>8993.6300000000047</v>
          </cell>
          <cell r="S15">
            <v>8993.6300000000047</v>
          </cell>
          <cell r="T15">
            <v>160572</v>
          </cell>
          <cell r="U15">
            <v>0</v>
          </cell>
          <cell r="V15">
            <v>-8993.6300000000047</v>
          </cell>
        </row>
        <row r="16">
          <cell r="B16" t="str">
            <v>Community Information Hamilton</v>
          </cell>
          <cell r="C16" t="str">
            <v>0000001408</v>
          </cell>
          <cell r="D16" t="str">
            <v>NP</v>
          </cell>
          <cell r="E16" t="str">
            <v>via OCCMS</v>
          </cell>
          <cell r="F16">
            <v>0</v>
          </cell>
          <cell r="G16">
            <v>0</v>
          </cell>
          <cell r="H16">
            <v>0</v>
          </cell>
          <cell r="I16">
            <v>12612</v>
          </cell>
          <cell r="J16">
            <v>0</v>
          </cell>
          <cell r="K16">
            <v>12612</v>
          </cell>
          <cell r="L16">
            <v>12612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Community Living Hamilton</v>
          </cell>
          <cell r="C17" t="str">
            <v>0000044751</v>
          </cell>
          <cell r="D17" t="str">
            <v>NP</v>
          </cell>
          <cell r="E17" t="str">
            <v>via OCCMS</v>
          </cell>
          <cell r="F17">
            <v>5.8</v>
          </cell>
          <cell r="G17">
            <v>19113</v>
          </cell>
          <cell r="H17">
            <v>0</v>
          </cell>
          <cell r="I17">
            <v>14811</v>
          </cell>
          <cell r="J17">
            <v>0</v>
          </cell>
          <cell r="K17">
            <v>14811</v>
          </cell>
          <cell r="L17">
            <v>33924</v>
          </cell>
          <cell r="M17">
            <v>19113</v>
          </cell>
          <cell r="N17">
            <v>19113</v>
          </cell>
          <cell r="O17">
            <v>5.8</v>
          </cell>
          <cell r="P17">
            <v>0</v>
          </cell>
          <cell r="Q17">
            <v>0</v>
          </cell>
          <cell r="S17">
            <v>0</v>
          </cell>
          <cell r="T17">
            <v>19113</v>
          </cell>
          <cell r="U17">
            <v>0</v>
          </cell>
          <cell r="V17">
            <v>0</v>
          </cell>
        </row>
        <row r="18">
          <cell r="B18" t="str">
            <v>Cudley Corner Child Care Centre Inc</v>
          </cell>
          <cell r="D18" t="str">
            <v>Comm</v>
          </cell>
          <cell r="E18" t="str">
            <v>via OCCMS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81721.62</v>
          </cell>
          <cell r="O18">
            <v>11.25</v>
          </cell>
          <cell r="P18">
            <v>0</v>
          </cell>
          <cell r="Q18">
            <v>81721.62</v>
          </cell>
          <cell r="R18">
            <v>71715.23000000001</v>
          </cell>
          <cell r="S18">
            <v>10006.389999999985</v>
          </cell>
          <cell r="T18">
            <v>0</v>
          </cell>
          <cell r="U18">
            <v>0</v>
          </cell>
          <cell r="V18">
            <v>-81721.62</v>
          </cell>
        </row>
        <row r="19">
          <cell r="B19" t="str">
            <v>Daycare on Delaware</v>
          </cell>
          <cell r="C19" t="str">
            <v>0000069834</v>
          </cell>
          <cell r="D19" t="str">
            <v>Comm</v>
          </cell>
          <cell r="E19" t="str">
            <v>via OCCMS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38964</v>
          </cell>
          <cell r="K19">
            <v>38964</v>
          </cell>
          <cell r="L19">
            <v>38964</v>
          </cell>
          <cell r="M19">
            <v>38964</v>
          </cell>
          <cell r="N19">
            <v>33824.400000000001</v>
          </cell>
          <cell r="O19">
            <v>3</v>
          </cell>
          <cell r="P19">
            <v>-5139.5999999999985</v>
          </cell>
          <cell r="Q19">
            <v>0</v>
          </cell>
          <cell r="S19">
            <v>0</v>
          </cell>
          <cell r="T19">
            <v>33824</v>
          </cell>
          <cell r="U19">
            <v>-5140</v>
          </cell>
          <cell r="V19">
            <v>-0.40000000000145519</v>
          </cell>
        </row>
        <row r="20">
          <cell r="B20" t="str">
            <v>Dundas Valley Montessori School</v>
          </cell>
          <cell r="C20" t="str">
            <v>0000036066</v>
          </cell>
          <cell r="D20" t="str">
            <v>Comm</v>
          </cell>
          <cell r="E20" t="str">
            <v>Upload</v>
          </cell>
          <cell r="F20">
            <v>9.3000000000000007</v>
          </cell>
          <cell r="G20">
            <v>36319</v>
          </cell>
          <cell r="H20">
            <v>0</v>
          </cell>
          <cell r="I20">
            <v>0</v>
          </cell>
          <cell r="J20">
            <v>39811</v>
          </cell>
          <cell r="K20">
            <v>39811</v>
          </cell>
          <cell r="L20">
            <v>76130</v>
          </cell>
          <cell r="M20">
            <v>76130</v>
          </cell>
          <cell r="N20">
            <v>75692.899999999994</v>
          </cell>
          <cell r="O20">
            <v>9.1300000000000008</v>
          </cell>
          <cell r="P20">
            <v>-437.10000000000582</v>
          </cell>
          <cell r="Q20">
            <v>0</v>
          </cell>
          <cell r="S20">
            <v>0</v>
          </cell>
          <cell r="T20">
            <v>75693</v>
          </cell>
          <cell r="U20">
            <v>-437</v>
          </cell>
          <cell r="V20">
            <v>0.10000000000582077</v>
          </cell>
        </row>
        <row r="21">
          <cell r="B21" t="str">
            <v>Early Scholars Preschool</v>
          </cell>
          <cell r="C21" t="str">
            <v>0000053764</v>
          </cell>
          <cell r="D21" t="str">
            <v>Comm</v>
          </cell>
          <cell r="E21" t="str">
            <v>via OCCMS</v>
          </cell>
          <cell r="F21">
            <v>3.02</v>
          </cell>
          <cell r="G21">
            <v>9528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9528</v>
          </cell>
          <cell r="M21">
            <v>9528</v>
          </cell>
          <cell r="N21">
            <v>31865.420000000002</v>
          </cell>
          <cell r="O21">
            <v>4.2699999999999996</v>
          </cell>
          <cell r="P21">
            <v>0</v>
          </cell>
          <cell r="Q21">
            <v>22337.420000000002</v>
          </cell>
          <cell r="R21">
            <v>6938.2000000000007</v>
          </cell>
          <cell r="S21">
            <v>15399.220000000001</v>
          </cell>
          <cell r="T21">
            <v>9528</v>
          </cell>
          <cell r="U21">
            <v>0</v>
          </cell>
          <cell r="V21">
            <v>-22337.420000000002</v>
          </cell>
        </row>
        <row r="22">
          <cell r="B22" t="str">
            <v>Farmers Dell Cooperative Preschool of Glanbrook</v>
          </cell>
          <cell r="C22" t="str">
            <v>0000002301</v>
          </cell>
          <cell r="D22" t="str">
            <v>NP</v>
          </cell>
          <cell r="E22" t="str">
            <v>Upload</v>
          </cell>
          <cell r="F22">
            <v>0.63</v>
          </cell>
          <cell r="G22">
            <v>7420</v>
          </cell>
          <cell r="H22">
            <v>0</v>
          </cell>
          <cell r="I22">
            <v>1380</v>
          </cell>
          <cell r="J22">
            <v>0</v>
          </cell>
          <cell r="K22">
            <v>1380</v>
          </cell>
          <cell r="L22">
            <v>8800</v>
          </cell>
          <cell r="M22">
            <v>7420</v>
          </cell>
          <cell r="N22">
            <v>4520.7</v>
          </cell>
          <cell r="O22">
            <v>0.63</v>
          </cell>
          <cell r="P22">
            <v>-2899.3</v>
          </cell>
          <cell r="Q22">
            <v>0</v>
          </cell>
          <cell r="S22">
            <v>0</v>
          </cell>
          <cell r="T22">
            <v>4521</v>
          </cell>
          <cell r="U22">
            <v>-2899</v>
          </cell>
          <cell r="V22">
            <v>0.3000000000001819</v>
          </cell>
        </row>
        <row r="23">
          <cell r="B23" t="str">
            <v>First Class Children's Centre</v>
          </cell>
          <cell r="C23" t="str">
            <v>0000002345</v>
          </cell>
          <cell r="D23" t="str">
            <v>Comm</v>
          </cell>
          <cell r="E23" t="str">
            <v>via OCCMS</v>
          </cell>
          <cell r="F23">
            <v>39</v>
          </cell>
          <cell r="G23">
            <v>0</v>
          </cell>
          <cell r="H23">
            <v>0</v>
          </cell>
          <cell r="I23">
            <v>0</v>
          </cell>
          <cell r="J23">
            <v>294348</v>
          </cell>
          <cell r="K23">
            <v>294348</v>
          </cell>
          <cell r="L23">
            <v>294348</v>
          </cell>
          <cell r="M23">
            <v>294348</v>
          </cell>
          <cell r="N23">
            <v>316109.04000000004</v>
          </cell>
          <cell r="O23">
            <v>39</v>
          </cell>
          <cell r="P23">
            <v>0</v>
          </cell>
          <cell r="Q23">
            <v>21761.040000000037</v>
          </cell>
          <cell r="S23">
            <v>21761.040000000037</v>
          </cell>
          <cell r="T23">
            <v>294348</v>
          </cell>
          <cell r="U23">
            <v>0</v>
          </cell>
          <cell r="V23">
            <v>-21761.040000000037</v>
          </cell>
        </row>
        <row r="24">
          <cell r="B24" t="str">
            <v>Galbraith Day Care Services Inc</v>
          </cell>
          <cell r="C24" t="str">
            <v>0000002462</v>
          </cell>
          <cell r="D24" t="str">
            <v>NP</v>
          </cell>
          <cell r="E24" t="str">
            <v>via OCCMS</v>
          </cell>
          <cell r="F24">
            <v>3.25</v>
          </cell>
          <cell r="G24">
            <v>0</v>
          </cell>
          <cell r="H24">
            <v>0</v>
          </cell>
          <cell r="I24">
            <v>0</v>
          </cell>
          <cell r="J24">
            <v>117732</v>
          </cell>
          <cell r="K24">
            <v>117732</v>
          </cell>
          <cell r="L24">
            <v>117732</v>
          </cell>
          <cell r="M24">
            <v>117732</v>
          </cell>
          <cell r="N24">
            <v>107311.57</v>
          </cell>
          <cell r="O24">
            <v>3.25</v>
          </cell>
          <cell r="P24">
            <v>-10420.429999999993</v>
          </cell>
          <cell r="Q24">
            <v>0</v>
          </cell>
          <cell r="S24">
            <v>0</v>
          </cell>
          <cell r="T24">
            <v>107312</v>
          </cell>
          <cell r="U24">
            <v>-10420</v>
          </cell>
          <cell r="V24">
            <v>0.42999999999301508</v>
          </cell>
        </row>
        <row r="25">
          <cell r="B25" t="str">
            <v>Garside Day Care Centre</v>
          </cell>
          <cell r="C25" t="str">
            <v>0000002470</v>
          </cell>
          <cell r="D25" t="str">
            <v>NP</v>
          </cell>
          <cell r="E25" t="str">
            <v>via OCCMS</v>
          </cell>
          <cell r="F25">
            <v>8.75</v>
          </cell>
          <cell r="G25">
            <v>64272</v>
          </cell>
          <cell r="H25">
            <v>0</v>
          </cell>
          <cell r="I25">
            <v>13200</v>
          </cell>
          <cell r="J25">
            <v>0</v>
          </cell>
          <cell r="K25">
            <v>13200</v>
          </cell>
          <cell r="L25">
            <v>77472</v>
          </cell>
          <cell r="M25">
            <v>64272</v>
          </cell>
          <cell r="N25">
            <v>64270.54</v>
          </cell>
          <cell r="O25">
            <v>8.75</v>
          </cell>
          <cell r="P25">
            <v>-1.4599999999991269</v>
          </cell>
          <cell r="Q25">
            <v>0</v>
          </cell>
          <cell r="S25">
            <v>0</v>
          </cell>
          <cell r="T25">
            <v>64271</v>
          </cell>
          <cell r="U25">
            <v>-1</v>
          </cell>
          <cell r="V25">
            <v>0.45999999999912689</v>
          </cell>
        </row>
        <row r="26">
          <cell r="B26" t="str">
            <v>Golfwood Day Care Service Inc</v>
          </cell>
          <cell r="C26" t="str">
            <v>0000002564</v>
          </cell>
          <cell r="D26" t="str">
            <v>NP</v>
          </cell>
          <cell r="E26" t="str">
            <v>via OCCMS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150348</v>
          </cell>
          <cell r="K26">
            <v>150348</v>
          </cell>
          <cell r="L26">
            <v>150348</v>
          </cell>
          <cell r="M26">
            <v>150348</v>
          </cell>
          <cell r="N26">
            <v>155559.39000000001</v>
          </cell>
          <cell r="O26">
            <v>5</v>
          </cell>
          <cell r="P26">
            <v>0</v>
          </cell>
          <cell r="Q26">
            <v>5211.390000000014</v>
          </cell>
          <cell r="S26">
            <v>5211.390000000014</v>
          </cell>
          <cell r="T26">
            <v>150348</v>
          </cell>
          <cell r="U26">
            <v>0</v>
          </cell>
          <cell r="V26">
            <v>-5211.390000000014</v>
          </cell>
        </row>
        <row r="27">
          <cell r="B27" t="str">
            <v>Hamilton &amp; District Council of Co-op Preschools In</v>
          </cell>
          <cell r="C27" t="str">
            <v>0000002670</v>
          </cell>
          <cell r="D27" t="str">
            <v>NP</v>
          </cell>
          <cell r="E27" t="str">
            <v>via OCCMS</v>
          </cell>
          <cell r="F27">
            <v>3.6</v>
          </cell>
          <cell r="G27">
            <v>9252</v>
          </cell>
          <cell r="H27">
            <v>0</v>
          </cell>
          <cell r="I27">
            <v>6348</v>
          </cell>
          <cell r="J27">
            <v>0</v>
          </cell>
          <cell r="K27">
            <v>6348</v>
          </cell>
          <cell r="L27">
            <v>15600</v>
          </cell>
          <cell r="M27">
            <v>9252</v>
          </cell>
          <cell r="N27">
            <v>9149.2000000000007</v>
          </cell>
          <cell r="O27">
            <v>3.56</v>
          </cell>
          <cell r="P27">
            <v>-102.79999999999927</v>
          </cell>
          <cell r="Q27">
            <v>0</v>
          </cell>
          <cell r="S27">
            <v>0</v>
          </cell>
          <cell r="T27">
            <v>9149</v>
          </cell>
          <cell r="U27">
            <v>-103</v>
          </cell>
          <cell r="V27">
            <v>-0.2000000000007276</v>
          </cell>
        </row>
        <row r="28">
          <cell r="B28" t="str">
            <v>Hamilton East Kiwanis Boys &amp; Girls Club</v>
          </cell>
          <cell r="C28" t="str">
            <v>0000002703</v>
          </cell>
          <cell r="D28" t="str">
            <v>NP</v>
          </cell>
          <cell r="E28" t="str">
            <v>via OCCMS</v>
          </cell>
          <cell r="F28">
            <v>14.02</v>
          </cell>
          <cell r="G28">
            <v>0</v>
          </cell>
          <cell r="H28">
            <v>101088</v>
          </cell>
          <cell r="I28">
            <v>0</v>
          </cell>
          <cell r="J28">
            <v>0</v>
          </cell>
          <cell r="K28">
            <v>0</v>
          </cell>
          <cell r="L28">
            <v>101088</v>
          </cell>
          <cell r="M28">
            <v>101088</v>
          </cell>
          <cell r="N28">
            <v>127120.94</v>
          </cell>
          <cell r="O28">
            <v>16.27</v>
          </cell>
          <cell r="P28">
            <v>0</v>
          </cell>
          <cell r="Q28">
            <v>26032.940000000002</v>
          </cell>
          <cell r="R28">
            <v>8586.0099999999948</v>
          </cell>
          <cell r="S28">
            <v>17446.930000000008</v>
          </cell>
          <cell r="T28">
            <v>101088</v>
          </cell>
          <cell r="U28">
            <v>0</v>
          </cell>
          <cell r="V28">
            <v>-26032.940000000002</v>
          </cell>
        </row>
        <row r="29">
          <cell r="B29" t="str">
            <v>Hamilton Public Library Workplace Child Care Centr</v>
          </cell>
          <cell r="C29" t="str">
            <v>0000002727</v>
          </cell>
          <cell r="D29" t="str">
            <v>NP</v>
          </cell>
          <cell r="E29" t="str">
            <v>via OCCMS</v>
          </cell>
          <cell r="F29">
            <v>8</v>
          </cell>
          <cell r="G29">
            <v>62340</v>
          </cell>
          <cell r="H29">
            <v>0</v>
          </cell>
          <cell r="I29">
            <v>17004</v>
          </cell>
          <cell r="J29">
            <v>0</v>
          </cell>
          <cell r="K29">
            <v>17004</v>
          </cell>
          <cell r="L29">
            <v>79344</v>
          </cell>
          <cell r="M29">
            <v>62340</v>
          </cell>
          <cell r="N29">
            <v>62343.040000000001</v>
          </cell>
          <cell r="O29">
            <v>8</v>
          </cell>
          <cell r="P29">
            <v>0</v>
          </cell>
          <cell r="Q29">
            <v>3.0400000000008731</v>
          </cell>
          <cell r="S29">
            <v>3.0400000000008731</v>
          </cell>
          <cell r="T29">
            <v>62343</v>
          </cell>
          <cell r="U29">
            <v>3</v>
          </cell>
          <cell r="V29">
            <v>-4.0000000000873115E-2</v>
          </cell>
        </row>
        <row r="30">
          <cell r="B30" t="str">
            <v>Hamilton-Wentworth Catholic Child Care Centres Inc</v>
          </cell>
          <cell r="C30" t="str">
            <v>0000002770</v>
          </cell>
          <cell r="D30" t="str">
            <v>NP</v>
          </cell>
          <cell r="E30" t="str">
            <v>via OCCMS</v>
          </cell>
          <cell r="F30">
            <v>176.77</v>
          </cell>
          <cell r="G30">
            <v>0</v>
          </cell>
          <cell r="H30">
            <v>0</v>
          </cell>
          <cell r="I30">
            <v>61284</v>
          </cell>
          <cell r="J30">
            <v>1220772</v>
          </cell>
          <cell r="K30">
            <v>1282056</v>
          </cell>
          <cell r="L30">
            <v>1282056</v>
          </cell>
          <cell r="M30">
            <v>1220772</v>
          </cell>
          <cell r="N30">
            <v>1372044.1199999999</v>
          </cell>
          <cell r="O30">
            <v>196.77000000000004</v>
          </cell>
          <cell r="P30">
            <v>0</v>
          </cell>
          <cell r="Q30">
            <v>151272.11999999988</v>
          </cell>
          <cell r="R30">
            <v>103135.41999999993</v>
          </cell>
          <cell r="S30">
            <v>48136.699999999953</v>
          </cell>
          <cell r="T30">
            <v>1220776</v>
          </cell>
          <cell r="U30">
            <v>4</v>
          </cell>
          <cell r="V30">
            <v>-151268.11999999988</v>
          </cell>
        </row>
        <row r="31">
          <cell r="B31" t="str">
            <v>Heritage Green Child Care Inc</v>
          </cell>
          <cell r="C31" t="str">
            <v>0000002847</v>
          </cell>
          <cell r="D31" t="str">
            <v>NP</v>
          </cell>
          <cell r="E31" t="str">
            <v>via OCCMS</v>
          </cell>
          <cell r="F31">
            <v>11.13</v>
          </cell>
          <cell r="G31">
            <v>0</v>
          </cell>
          <cell r="H31">
            <v>0</v>
          </cell>
          <cell r="I31">
            <v>0</v>
          </cell>
          <cell r="J31">
            <v>79860</v>
          </cell>
          <cell r="K31">
            <v>79860</v>
          </cell>
          <cell r="L31">
            <v>79860</v>
          </cell>
          <cell r="M31">
            <v>79860</v>
          </cell>
          <cell r="N31">
            <v>82573.86</v>
          </cell>
          <cell r="O31">
            <v>11.129999999999999</v>
          </cell>
          <cell r="P31">
            <v>0</v>
          </cell>
          <cell r="Q31">
            <v>2713.8600000000006</v>
          </cell>
          <cell r="R31">
            <v>1263.0599999999977</v>
          </cell>
          <cell r="S31">
            <v>1450.8000000000029</v>
          </cell>
          <cell r="T31">
            <v>82574</v>
          </cell>
          <cell r="U31">
            <v>2714</v>
          </cell>
          <cell r="V31">
            <v>0.13999999999941792</v>
          </cell>
        </row>
        <row r="32">
          <cell r="B32" t="str">
            <v>Honey Bears Co-op Preschool of Hamilton Inc</v>
          </cell>
          <cell r="C32" t="str">
            <v>0000002881</v>
          </cell>
          <cell r="D32" t="str">
            <v>NP</v>
          </cell>
          <cell r="E32" t="str">
            <v>Upload</v>
          </cell>
          <cell r="F32">
            <v>0.31</v>
          </cell>
          <cell r="G32">
            <v>6880</v>
          </cell>
          <cell r="H32">
            <v>0</v>
          </cell>
          <cell r="I32">
            <v>1200</v>
          </cell>
          <cell r="J32">
            <v>0</v>
          </cell>
          <cell r="K32">
            <v>1200</v>
          </cell>
          <cell r="L32">
            <v>8080</v>
          </cell>
          <cell r="M32">
            <v>6880</v>
          </cell>
          <cell r="N32">
            <v>7422.2999999999993</v>
          </cell>
          <cell r="O32">
            <v>0.63</v>
          </cell>
          <cell r="P32">
            <v>0</v>
          </cell>
          <cell r="Q32">
            <v>542.29999999999927</v>
          </cell>
          <cell r="S32">
            <v>542.29999999999927</v>
          </cell>
          <cell r="T32">
            <v>7422</v>
          </cell>
          <cell r="U32">
            <v>542</v>
          </cell>
          <cell r="V32">
            <v>-0.2999999999992724</v>
          </cell>
        </row>
        <row r="33">
          <cell r="B33" t="str">
            <v>Imagineer’s Early Learning Centre</v>
          </cell>
          <cell r="C33" t="str">
            <v>0000053877</v>
          </cell>
          <cell r="D33" t="str">
            <v>Comm</v>
          </cell>
          <cell r="E33" t="str">
            <v>via OCCMS</v>
          </cell>
          <cell r="F33">
            <v>9.01</v>
          </cell>
          <cell r="G33">
            <v>0</v>
          </cell>
          <cell r="H33">
            <v>0</v>
          </cell>
          <cell r="I33">
            <v>0</v>
          </cell>
          <cell r="J33">
            <v>63192</v>
          </cell>
          <cell r="K33">
            <v>63192</v>
          </cell>
          <cell r="L33">
            <v>63192</v>
          </cell>
          <cell r="M33">
            <v>63192</v>
          </cell>
          <cell r="N33">
            <v>64964.44</v>
          </cell>
          <cell r="O33">
            <v>9.02</v>
          </cell>
          <cell r="P33">
            <v>0</v>
          </cell>
          <cell r="Q33">
            <v>1772.4400000000023</v>
          </cell>
          <cell r="S33">
            <v>1772.4400000000023</v>
          </cell>
          <cell r="T33">
            <v>64964</v>
          </cell>
          <cell r="U33">
            <v>1772</v>
          </cell>
          <cell r="V33">
            <v>-0.44000000000232831</v>
          </cell>
        </row>
        <row r="34">
          <cell r="B34" t="str">
            <v>Infant Jesus Kindergarten</v>
          </cell>
          <cell r="C34" t="str">
            <v>0000002976</v>
          </cell>
          <cell r="D34" t="str">
            <v>NP</v>
          </cell>
          <cell r="E34" t="str">
            <v>via OCCMS</v>
          </cell>
          <cell r="F34">
            <v>14</v>
          </cell>
          <cell r="G34">
            <v>100392</v>
          </cell>
          <cell r="H34">
            <v>0</v>
          </cell>
          <cell r="I34">
            <v>31704</v>
          </cell>
          <cell r="J34">
            <v>0</v>
          </cell>
          <cell r="K34">
            <v>31704</v>
          </cell>
          <cell r="L34">
            <v>132096</v>
          </cell>
          <cell r="M34">
            <v>100392</v>
          </cell>
          <cell r="N34">
            <v>166572.78</v>
          </cell>
          <cell r="O34">
            <v>18.75</v>
          </cell>
          <cell r="P34">
            <v>0</v>
          </cell>
          <cell r="Q34">
            <v>66180.78</v>
          </cell>
          <cell r="R34">
            <v>35830.67</v>
          </cell>
          <cell r="S34">
            <v>30350.11</v>
          </cell>
          <cell r="T34">
            <v>100392</v>
          </cell>
          <cell r="U34">
            <v>0</v>
          </cell>
          <cell r="V34">
            <v>-66180.78</v>
          </cell>
        </row>
        <row r="35">
          <cell r="B35" t="str">
            <v>Jacks &amp; Jills Co-op Preschool of Ancaster Inc</v>
          </cell>
          <cell r="C35" t="str">
            <v>0000007093</v>
          </cell>
          <cell r="D35" t="str">
            <v>NP</v>
          </cell>
          <cell r="E35" t="str">
            <v>Upload</v>
          </cell>
          <cell r="F35">
            <v>0.97</v>
          </cell>
          <cell r="G35">
            <v>6370</v>
          </cell>
          <cell r="H35">
            <v>0</v>
          </cell>
          <cell r="I35">
            <v>1670</v>
          </cell>
          <cell r="J35">
            <v>0</v>
          </cell>
          <cell r="K35">
            <v>1670</v>
          </cell>
          <cell r="L35">
            <v>8040</v>
          </cell>
          <cell r="M35">
            <v>6370</v>
          </cell>
          <cell r="N35">
            <v>6845.2999999999993</v>
          </cell>
          <cell r="O35">
            <v>0.97</v>
          </cell>
          <cell r="P35">
            <v>0</v>
          </cell>
          <cell r="Q35">
            <v>475.29999999999927</v>
          </cell>
          <cell r="S35">
            <v>475.29999999999927</v>
          </cell>
          <cell r="T35">
            <v>6845</v>
          </cell>
          <cell r="U35">
            <v>475</v>
          </cell>
          <cell r="V35">
            <v>-0.2999999999992724</v>
          </cell>
        </row>
        <row r="36">
          <cell r="B36" t="str">
            <v>Jamesville Children's Day Care Centre</v>
          </cell>
          <cell r="C36" t="str">
            <v>0000003110</v>
          </cell>
          <cell r="D36" t="str">
            <v>NP</v>
          </cell>
          <cell r="E36" t="str">
            <v>via OCCMS</v>
          </cell>
          <cell r="F36">
            <v>18.399999999999999</v>
          </cell>
          <cell r="G36">
            <v>123888</v>
          </cell>
          <cell r="H36">
            <v>0</v>
          </cell>
          <cell r="I36">
            <v>12108</v>
          </cell>
          <cell r="J36">
            <v>0</v>
          </cell>
          <cell r="K36">
            <v>12108</v>
          </cell>
          <cell r="L36">
            <v>135996</v>
          </cell>
          <cell r="M36">
            <v>123888</v>
          </cell>
          <cell r="N36">
            <v>124657.1</v>
          </cell>
          <cell r="O36">
            <v>19.149999999999999</v>
          </cell>
          <cell r="P36">
            <v>0</v>
          </cell>
          <cell r="Q36">
            <v>769.10000000000582</v>
          </cell>
          <cell r="S36">
            <v>769.10000000000582</v>
          </cell>
          <cell r="T36">
            <v>124657</v>
          </cell>
          <cell r="U36">
            <v>769</v>
          </cell>
          <cell r="V36">
            <v>-0.10000000000582077</v>
          </cell>
        </row>
        <row r="37">
          <cell r="B37" t="str">
            <v>Kinderseeds</v>
          </cell>
          <cell r="C37" t="str">
            <v>0000074858</v>
          </cell>
          <cell r="D37" t="str">
            <v>Comm</v>
          </cell>
          <cell r="E37" t="str">
            <v>via OCCMS</v>
          </cell>
          <cell r="F37">
            <v>2.93</v>
          </cell>
          <cell r="G37">
            <v>16236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16236</v>
          </cell>
          <cell r="M37">
            <v>16236</v>
          </cell>
          <cell r="N37">
            <v>15361.099999999999</v>
          </cell>
          <cell r="O37">
            <v>2.59</v>
          </cell>
          <cell r="P37">
            <v>-874.90000000000146</v>
          </cell>
          <cell r="Q37">
            <v>0</v>
          </cell>
          <cell r="S37">
            <v>0</v>
          </cell>
          <cell r="T37">
            <v>15361</v>
          </cell>
          <cell r="U37">
            <v>-875</v>
          </cell>
          <cell r="V37">
            <v>-9.9999999998544808E-2</v>
          </cell>
        </row>
        <row r="38">
          <cell r="B38" t="str">
            <v>Kindertown Child Care Centre</v>
          </cell>
          <cell r="C38" t="str">
            <v>0000053768</v>
          </cell>
          <cell r="D38" t="str">
            <v>Comm</v>
          </cell>
          <cell r="E38" t="str">
            <v>via OCCMS</v>
          </cell>
          <cell r="F38">
            <v>16.23</v>
          </cell>
          <cell r="G38">
            <v>0</v>
          </cell>
          <cell r="H38">
            <v>0</v>
          </cell>
          <cell r="I38">
            <v>0</v>
          </cell>
          <cell r="J38">
            <v>131544</v>
          </cell>
          <cell r="K38">
            <v>131544</v>
          </cell>
          <cell r="L38">
            <v>131544</v>
          </cell>
          <cell r="M38">
            <v>131544</v>
          </cell>
          <cell r="N38">
            <v>138619.59</v>
          </cell>
          <cell r="O38">
            <v>18.170000000000002</v>
          </cell>
          <cell r="P38">
            <v>0</v>
          </cell>
          <cell r="Q38">
            <v>7075.5899999999965</v>
          </cell>
          <cell r="S38">
            <v>7075.5899999999965</v>
          </cell>
          <cell r="T38">
            <v>131544</v>
          </cell>
          <cell r="U38">
            <v>0</v>
          </cell>
          <cell r="V38">
            <v>-7075.5899999999965</v>
          </cell>
        </row>
        <row r="39">
          <cell r="B39" t="str">
            <v>LaGarderie Le Petit Navire De Hamilton Inc</v>
          </cell>
          <cell r="C39" t="str">
            <v>0000003427</v>
          </cell>
          <cell r="D39" t="str">
            <v>NP</v>
          </cell>
          <cell r="E39" t="str">
            <v>via OCCMS</v>
          </cell>
          <cell r="F39">
            <v>6.72</v>
          </cell>
          <cell r="G39">
            <v>60792</v>
          </cell>
          <cell r="H39">
            <v>0</v>
          </cell>
          <cell r="I39">
            <v>9336</v>
          </cell>
          <cell r="J39">
            <v>0</v>
          </cell>
          <cell r="K39">
            <v>9336</v>
          </cell>
          <cell r="L39">
            <v>70128</v>
          </cell>
          <cell r="M39">
            <v>60792</v>
          </cell>
          <cell r="N39">
            <v>68894.86</v>
          </cell>
          <cell r="O39">
            <v>8.6300000000000008</v>
          </cell>
          <cell r="P39">
            <v>0</v>
          </cell>
          <cell r="Q39">
            <v>8102.8600000000006</v>
          </cell>
          <cell r="S39">
            <v>8102.8600000000006</v>
          </cell>
          <cell r="T39">
            <v>60792</v>
          </cell>
          <cell r="U39">
            <v>0</v>
          </cell>
          <cell r="V39">
            <v>-8102.8600000000006</v>
          </cell>
        </row>
        <row r="40">
          <cell r="B40" t="str">
            <v>LeBallon Rouge De Hamilton</v>
          </cell>
          <cell r="C40" t="str">
            <v>0000003481</v>
          </cell>
          <cell r="D40" t="str">
            <v>NP</v>
          </cell>
          <cell r="E40" t="str">
            <v>via OCCMS</v>
          </cell>
          <cell r="F40">
            <v>9.84</v>
          </cell>
          <cell r="G40">
            <v>61848</v>
          </cell>
          <cell r="H40">
            <v>0</v>
          </cell>
          <cell r="I40">
            <v>12792</v>
          </cell>
          <cell r="J40">
            <v>0</v>
          </cell>
          <cell r="K40">
            <v>12792</v>
          </cell>
          <cell r="L40">
            <v>74640</v>
          </cell>
          <cell r="M40">
            <v>61848</v>
          </cell>
          <cell r="N40">
            <v>61848.960000000006</v>
          </cell>
          <cell r="O40">
            <v>9.84</v>
          </cell>
          <cell r="P40">
            <v>0</v>
          </cell>
          <cell r="Q40">
            <v>0.96000000000640284</v>
          </cell>
          <cell r="S40">
            <v>0.96000000000640284</v>
          </cell>
          <cell r="T40">
            <v>61849</v>
          </cell>
          <cell r="U40">
            <v>1</v>
          </cell>
          <cell r="V40">
            <v>3.9999999993597157E-2</v>
          </cell>
        </row>
        <row r="41">
          <cell r="B41" t="str">
            <v>Little Learning House Fennell</v>
          </cell>
          <cell r="C41" t="str">
            <v>0000026042</v>
          </cell>
          <cell r="D41" t="str">
            <v>Comm</v>
          </cell>
          <cell r="E41" t="str">
            <v>via OCCMS</v>
          </cell>
          <cell r="F41">
            <v>6.5</v>
          </cell>
          <cell r="G41">
            <v>0</v>
          </cell>
          <cell r="H41">
            <v>0</v>
          </cell>
          <cell r="I41">
            <v>0</v>
          </cell>
          <cell r="J41">
            <v>43692</v>
          </cell>
          <cell r="K41">
            <v>43692</v>
          </cell>
          <cell r="L41">
            <v>43692</v>
          </cell>
          <cell r="M41">
            <v>43692</v>
          </cell>
          <cell r="N41">
            <v>82090.55</v>
          </cell>
          <cell r="O41">
            <v>12.5</v>
          </cell>
          <cell r="P41">
            <v>0</v>
          </cell>
          <cell r="Q41">
            <v>38398.550000000003</v>
          </cell>
          <cell r="S41">
            <v>38398.550000000003</v>
          </cell>
          <cell r="T41">
            <v>43690</v>
          </cell>
          <cell r="U41">
            <v>-2</v>
          </cell>
          <cell r="V41">
            <v>-38400.550000000003</v>
          </cell>
        </row>
        <row r="42">
          <cell r="B42" t="str">
            <v>Little Mountaineers</v>
          </cell>
          <cell r="C42" t="str">
            <v>0000003559</v>
          </cell>
          <cell r="D42" t="str">
            <v>NP</v>
          </cell>
          <cell r="E42" t="str">
            <v>Upload</v>
          </cell>
          <cell r="F42">
            <v>0.63</v>
          </cell>
          <cell r="G42">
            <v>9980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9980</v>
          </cell>
          <cell r="M42">
            <v>9980</v>
          </cell>
          <cell r="N42">
            <v>5075.1100000000006</v>
          </cell>
          <cell r="O42">
            <v>0.73</v>
          </cell>
          <cell r="P42">
            <v>-4904.8899999999994</v>
          </cell>
          <cell r="Q42">
            <v>0</v>
          </cell>
          <cell r="R42">
            <v>253</v>
          </cell>
          <cell r="S42">
            <v>-253</v>
          </cell>
          <cell r="T42">
            <v>5075</v>
          </cell>
          <cell r="U42">
            <v>-4905</v>
          </cell>
          <cell r="V42">
            <v>-0.11000000000058208</v>
          </cell>
        </row>
        <row r="43">
          <cell r="B43" t="str">
            <v>Little Peoples Day Care</v>
          </cell>
          <cell r="C43" t="str">
            <v>0000003560</v>
          </cell>
          <cell r="D43" t="str">
            <v>NP</v>
          </cell>
          <cell r="E43" t="str">
            <v>via OCCMS</v>
          </cell>
          <cell r="F43">
            <v>26.18</v>
          </cell>
          <cell r="G43">
            <v>203076</v>
          </cell>
          <cell r="H43">
            <v>0</v>
          </cell>
          <cell r="I43">
            <v>27228</v>
          </cell>
          <cell r="J43">
            <v>0</v>
          </cell>
          <cell r="K43">
            <v>27228</v>
          </cell>
          <cell r="L43">
            <v>230304</v>
          </cell>
          <cell r="M43">
            <v>203076</v>
          </cell>
          <cell r="N43">
            <v>218668.22999999998</v>
          </cell>
          <cell r="O43">
            <v>29.74</v>
          </cell>
          <cell r="P43">
            <v>0</v>
          </cell>
          <cell r="Q43">
            <v>15592.229999999981</v>
          </cell>
          <cell r="R43">
            <v>11591.320000000007</v>
          </cell>
          <cell r="S43">
            <v>4000.9099999999744</v>
          </cell>
          <cell r="T43">
            <v>203076</v>
          </cell>
          <cell r="U43">
            <v>0</v>
          </cell>
          <cell r="V43">
            <v>-15592.229999999981</v>
          </cell>
        </row>
        <row r="44">
          <cell r="B44" t="str">
            <v>Little Red Apple Preschool</v>
          </cell>
          <cell r="C44" t="str">
            <v>0000003561</v>
          </cell>
          <cell r="D44" t="str">
            <v>Comm</v>
          </cell>
          <cell r="E44" t="str">
            <v>Upload</v>
          </cell>
          <cell r="F44">
            <v>0.42</v>
          </cell>
          <cell r="G44">
            <v>3258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3258</v>
          </cell>
          <cell r="M44">
            <v>3258</v>
          </cell>
          <cell r="N44">
            <v>0</v>
          </cell>
          <cell r="O44">
            <v>0</v>
          </cell>
          <cell r="P44">
            <v>-3258</v>
          </cell>
          <cell r="Q44">
            <v>0</v>
          </cell>
          <cell r="S44">
            <v>0</v>
          </cell>
          <cell r="T44">
            <v>0</v>
          </cell>
          <cell r="U44">
            <v>-3258</v>
          </cell>
          <cell r="V44">
            <v>0</v>
          </cell>
        </row>
        <row r="45">
          <cell r="B45" t="str">
            <v>Lucky Day Nursery Inc</v>
          </cell>
          <cell r="C45" t="str">
            <v>0000003609</v>
          </cell>
          <cell r="D45" t="str">
            <v>Comm</v>
          </cell>
          <cell r="E45" t="str">
            <v>via OCCMS</v>
          </cell>
          <cell r="F45">
            <v>9.5</v>
          </cell>
          <cell r="G45">
            <v>0</v>
          </cell>
          <cell r="H45">
            <v>0</v>
          </cell>
          <cell r="I45">
            <v>0</v>
          </cell>
          <cell r="J45">
            <v>80124</v>
          </cell>
          <cell r="K45">
            <v>80124</v>
          </cell>
          <cell r="L45">
            <v>80124</v>
          </cell>
          <cell r="M45">
            <v>80124</v>
          </cell>
          <cell r="N45">
            <v>80125.72</v>
          </cell>
          <cell r="O45">
            <v>9.5</v>
          </cell>
          <cell r="P45">
            <v>0</v>
          </cell>
          <cell r="Q45">
            <v>1.7200000000011642</v>
          </cell>
          <cell r="S45">
            <v>1.7200000000011642</v>
          </cell>
          <cell r="T45">
            <v>80126</v>
          </cell>
          <cell r="U45">
            <v>2</v>
          </cell>
          <cell r="V45">
            <v>0.27999999999883585</v>
          </cell>
        </row>
        <row r="46">
          <cell r="B46" t="str">
            <v>McMaster Children's Centre Inc</v>
          </cell>
          <cell r="C46" t="str">
            <v>0000003852</v>
          </cell>
          <cell r="D46" t="str">
            <v>NP</v>
          </cell>
          <cell r="E46" t="str">
            <v>via OCCMS</v>
          </cell>
          <cell r="F46">
            <v>12.05</v>
          </cell>
          <cell r="G46">
            <v>0</v>
          </cell>
          <cell r="H46">
            <v>100608</v>
          </cell>
          <cell r="I46">
            <v>28488</v>
          </cell>
          <cell r="J46">
            <v>0</v>
          </cell>
          <cell r="K46">
            <v>28488</v>
          </cell>
          <cell r="L46">
            <v>129096</v>
          </cell>
          <cell r="M46">
            <v>100608</v>
          </cell>
          <cell r="N46">
            <v>103690.9</v>
          </cell>
          <cell r="O46">
            <v>13.25</v>
          </cell>
          <cell r="P46">
            <v>0</v>
          </cell>
          <cell r="Q46">
            <v>3082.8999999999942</v>
          </cell>
          <cell r="S46">
            <v>3082.8999999999942</v>
          </cell>
          <cell r="T46">
            <v>103691</v>
          </cell>
          <cell r="U46">
            <v>3083</v>
          </cell>
          <cell r="V46">
            <v>0.10000000000582077</v>
          </cell>
        </row>
        <row r="47">
          <cell r="B47" t="str">
            <v>McMaster Students Union Incorporated</v>
          </cell>
          <cell r="C47" t="str">
            <v>0000003856</v>
          </cell>
          <cell r="D47" t="str">
            <v>NP</v>
          </cell>
          <cell r="E47" t="str">
            <v>via OCCMS</v>
          </cell>
          <cell r="F47">
            <v>9.66</v>
          </cell>
          <cell r="G47">
            <v>66612</v>
          </cell>
          <cell r="H47">
            <v>0</v>
          </cell>
          <cell r="I47">
            <v>17892</v>
          </cell>
          <cell r="J47">
            <v>0</v>
          </cell>
          <cell r="K47">
            <v>17892</v>
          </cell>
          <cell r="L47">
            <v>84504</v>
          </cell>
          <cell r="M47">
            <v>66612</v>
          </cell>
          <cell r="N47">
            <v>66609.240000000005</v>
          </cell>
          <cell r="O47">
            <v>9.66</v>
          </cell>
          <cell r="P47">
            <v>-2.7599999999947613</v>
          </cell>
          <cell r="Q47">
            <v>0</v>
          </cell>
          <cell r="S47">
            <v>0</v>
          </cell>
          <cell r="T47">
            <v>66609</v>
          </cell>
          <cell r="U47">
            <v>-3</v>
          </cell>
          <cell r="V47">
            <v>-0.24000000000523869</v>
          </cell>
        </row>
        <row r="48">
          <cell r="B48" t="str">
            <v>Meadowlands Preschool Inc.</v>
          </cell>
          <cell r="C48" t="str">
            <v>0000053769</v>
          </cell>
          <cell r="D48" t="str">
            <v>Comm</v>
          </cell>
          <cell r="E48" t="str">
            <v>via OCCMS</v>
          </cell>
          <cell r="F48">
            <v>18.399999999999999</v>
          </cell>
          <cell r="G48">
            <v>0</v>
          </cell>
          <cell r="H48">
            <v>0</v>
          </cell>
          <cell r="I48">
            <v>0</v>
          </cell>
          <cell r="J48">
            <v>157836</v>
          </cell>
          <cell r="K48">
            <v>157836</v>
          </cell>
          <cell r="L48">
            <v>157836</v>
          </cell>
          <cell r="M48">
            <v>157836</v>
          </cell>
          <cell r="N48">
            <v>161308.46000000002</v>
          </cell>
          <cell r="O48">
            <v>19.75</v>
          </cell>
          <cell r="P48">
            <v>0</v>
          </cell>
          <cell r="Q48">
            <v>3472.460000000021</v>
          </cell>
          <cell r="S48">
            <v>3472.460000000021</v>
          </cell>
          <cell r="T48">
            <v>161308</v>
          </cell>
          <cell r="U48">
            <v>3472</v>
          </cell>
          <cell r="V48">
            <v>-0.46000000002095476</v>
          </cell>
        </row>
        <row r="49">
          <cell r="B49" t="str">
            <v>Miniature World Day Care</v>
          </cell>
          <cell r="C49" t="str">
            <v>0000003964</v>
          </cell>
          <cell r="D49" t="str">
            <v>Comm</v>
          </cell>
          <cell r="E49" t="str">
            <v>via OCCMS</v>
          </cell>
          <cell r="F49">
            <v>20.100000000000001</v>
          </cell>
          <cell r="G49">
            <v>126408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126408</v>
          </cell>
          <cell r="M49">
            <v>126408</v>
          </cell>
          <cell r="N49">
            <v>130976.81</v>
          </cell>
          <cell r="O49">
            <v>21.88</v>
          </cell>
          <cell r="P49">
            <v>0</v>
          </cell>
          <cell r="Q49">
            <v>4568.8099999999977</v>
          </cell>
          <cell r="S49">
            <v>4568.8099999999977</v>
          </cell>
          <cell r="T49">
            <v>130977</v>
          </cell>
          <cell r="U49">
            <v>4569</v>
          </cell>
          <cell r="V49">
            <v>0.19000000000232831</v>
          </cell>
        </row>
        <row r="50">
          <cell r="B50" t="str">
            <v>Mother Goose Coop Preschool Inc</v>
          </cell>
          <cell r="C50" t="str">
            <v>0000004010</v>
          </cell>
          <cell r="D50" t="str">
            <v>NP</v>
          </cell>
          <cell r="E50" t="str">
            <v>Upload</v>
          </cell>
          <cell r="F50">
            <v>0.63</v>
          </cell>
          <cell r="G50">
            <v>4520</v>
          </cell>
          <cell r="H50">
            <v>0</v>
          </cell>
          <cell r="I50">
            <v>1660</v>
          </cell>
          <cell r="J50">
            <v>0</v>
          </cell>
          <cell r="K50">
            <v>1660</v>
          </cell>
          <cell r="L50">
            <v>6180</v>
          </cell>
          <cell r="M50">
            <v>4520</v>
          </cell>
          <cell r="N50">
            <v>4520.7</v>
          </cell>
          <cell r="O50">
            <v>0.63</v>
          </cell>
          <cell r="P50">
            <v>0</v>
          </cell>
          <cell r="Q50">
            <v>0.6999999999998181</v>
          </cell>
          <cell r="S50">
            <v>0.6999999999998181</v>
          </cell>
          <cell r="T50">
            <v>4521</v>
          </cell>
          <cell r="U50">
            <v>1</v>
          </cell>
          <cell r="V50">
            <v>0.3000000000001819</v>
          </cell>
        </row>
        <row r="51">
          <cell r="B51" t="str">
            <v>Mountain Nursery School</v>
          </cell>
          <cell r="C51" t="str">
            <v>0000004019</v>
          </cell>
          <cell r="D51" t="str">
            <v>Comm</v>
          </cell>
          <cell r="E51" t="str">
            <v>via OCCMS</v>
          </cell>
          <cell r="F51">
            <v>6.38</v>
          </cell>
          <cell r="G51">
            <v>0</v>
          </cell>
          <cell r="H51">
            <v>0</v>
          </cell>
          <cell r="I51">
            <v>0</v>
          </cell>
          <cell r="J51">
            <v>3843</v>
          </cell>
          <cell r="K51">
            <v>3843</v>
          </cell>
          <cell r="L51">
            <v>3843</v>
          </cell>
          <cell r="M51">
            <v>3843</v>
          </cell>
          <cell r="N51">
            <v>41990.36</v>
          </cell>
          <cell r="O51">
            <v>5.5</v>
          </cell>
          <cell r="P51">
            <v>0</v>
          </cell>
          <cell r="Q51">
            <v>38147.360000000001</v>
          </cell>
          <cell r="S51">
            <v>38147.360000000001</v>
          </cell>
          <cell r="T51">
            <v>41990</v>
          </cell>
          <cell r="U51">
            <v>38147</v>
          </cell>
          <cell r="V51">
            <v>-0.36000000000058208</v>
          </cell>
        </row>
        <row r="52">
          <cell r="B52" t="str">
            <v>Mt Hamilton Baptist Day Care Centre</v>
          </cell>
          <cell r="C52" t="str">
            <v>0000004137</v>
          </cell>
          <cell r="D52" t="str">
            <v>NP</v>
          </cell>
          <cell r="E52" t="str">
            <v>via OCCMS</v>
          </cell>
          <cell r="F52">
            <v>27.8</v>
          </cell>
          <cell r="G52">
            <v>197376</v>
          </cell>
          <cell r="H52">
            <v>0</v>
          </cell>
          <cell r="I52">
            <v>38292</v>
          </cell>
          <cell r="J52">
            <v>0</v>
          </cell>
          <cell r="K52">
            <v>38292</v>
          </cell>
          <cell r="L52">
            <v>235668</v>
          </cell>
          <cell r="M52">
            <v>197376</v>
          </cell>
          <cell r="N52">
            <v>197375.44</v>
          </cell>
          <cell r="O52">
            <v>27.800000000000004</v>
          </cell>
          <cell r="P52">
            <v>-0.55999999999767169</v>
          </cell>
          <cell r="Q52">
            <v>0</v>
          </cell>
          <cell r="S52">
            <v>0</v>
          </cell>
          <cell r="T52">
            <v>197375</v>
          </cell>
          <cell r="U52">
            <v>-1</v>
          </cell>
          <cell r="V52">
            <v>-0.44000000000232831</v>
          </cell>
        </row>
        <row r="53">
          <cell r="B53" t="str">
            <v>Niwasa Aboriginal Head Start Preschool</v>
          </cell>
          <cell r="C53" t="str">
            <v>0000052604</v>
          </cell>
          <cell r="E53" t="str">
            <v>Upload</v>
          </cell>
          <cell r="F53">
            <v>7.71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>Niwasa Early Learning and Care Centre</v>
          </cell>
          <cell r="C54" t="str">
            <v>0000062723</v>
          </cell>
          <cell r="D54" t="str">
            <v>NP</v>
          </cell>
          <cell r="E54" t="str">
            <v>via OCCMS</v>
          </cell>
          <cell r="F54">
            <v>3.64</v>
          </cell>
          <cell r="G54">
            <v>0</v>
          </cell>
          <cell r="H54">
            <v>30252</v>
          </cell>
          <cell r="I54">
            <v>0</v>
          </cell>
          <cell r="J54">
            <v>0</v>
          </cell>
          <cell r="K54">
            <v>0</v>
          </cell>
          <cell r="L54">
            <v>30252</v>
          </cell>
          <cell r="M54">
            <v>30252</v>
          </cell>
          <cell r="N54">
            <v>30246.32</v>
          </cell>
          <cell r="O54">
            <v>3.64</v>
          </cell>
          <cell r="P54">
            <v>-5.680000000000291</v>
          </cell>
          <cell r="Q54">
            <v>0</v>
          </cell>
          <cell r="S54">
            <v>0</v>
          </cell>
          <cell r="T54">
            <v>30246</v>
          </cell>
          <cell r="U54">
            <v>-6</v>
          </cell>
          <cell r="V54">
            <v>-0.31999999999970896</v>
          </cell>
        </row>
        <row r="55">
          <cell r="B55" t="str">
            <v>Noah's Ark Children's Centre</v>
          </cell>
          <cell r="C55" t="str">
            <v>0000004258</v>
          </cell>
          <cell r="D55" t="str">
            <v>NP</v>
          </cell>
          <cell r="E55" t="str">
            <v>via OCCMS</v>
          </cell>
          <cell r="F55">
            <v>11.05</v>
          </cell>
          <cell r="G55">
            <v>88464</v>
          </cell>
          <cell r="H55">
            <v>0</v>
          </cell>
          <cell r="I55">
            <v>5880</v>
          </cell>
          <cell r="J55">
            <v>0</v>
          </cell>
          <cell r="K55">
            <v>5880</v>
          </cell>
          <cell r="L55">
            <v>94344</v>
          </cell>
          <cell r="M55">
            <v>88464</v>
          </cell>
          <cell r="N55">
            <v>89104.12</v>
          </cell>
          <cell r="O55">
            <v>11.3</v>
          </cell>
          <cell r="P55">
            <v>0</v>
          </cell>
          <cell r="Q55">
            <v>640.11999999999534</v>
          </cell>
          <cell r="S55">
            <v>640.11999999999534</v>
          </cell>
          <cell r="T55">
            <v>89104</v>
          </cell>
          <cell r="U55">
            <v>640</v>
          </cell>
          <cell r="V55">
            <v>-0.11999999999534339</v>
          </cell>
        </row>
        <row r="56">
          <cell r="B56" t="str">
            <v>Paradise Corner Children's Centre</v>
          </cell>
          <cell r="C56" t="str">
            <v>0000006043</v>
          </cell>
          <cell r="D56" t="str">
            <v>Comm</v>
          </cell>
          <cell r="E56" t="str">
            <v>via OCCMS</v>
          </cell>
          <cell r="F56">
            <v>21.84</v>
          </cell>
          <cell r="G56">
            <v>0</v>
          </cell>
          <cell r="H56">
            <v>0</v>
          </cell>
          <cell r="I56">
            <v>0</v>
          </cell>
          <cell r="J56">
            <v>160668</v>
          </cell>
          <cell r="K56">
            <v>160668</v>
          </cell>
          <cell r="L56">
            <v>160668</v>
          </cell>
          <cell r="M56">
            <v>160668</v>
          </cell>
          <cell r="N56">
            <v>151274.47</v>
          </cell>
          <cell r="O56">
            <v>21.25</v>
          </cell>
          <cell r="P56">
            <v>-9393.5299999999988</v>
          </cell>
          <cell r="Q56">
            <v>0</v>
          </cell>
          <cell r="S56">
            <v>0</v>
          </cell>
          <cell r="T56">
            <v>151274</v>
          </cell>
          <cell r="U56">
            <v>-9394</v>
          </cell>
          <cell r="V56">
            <v>-0.47000000000116415</v>
          </cell>
        </row>
        <row r="57">
          <cell r="B57" t="str">
            <v>Paramount Family Centre</v>
          </cell>
          <cell r="C57" t="str">
            <v>0000004505</v>
          </cell>
          <cell r="D57" t="str">
            <v>NP</v>
          </cell>
          <cell r="E57" t="str">
            <v>via OCCMS</v>
          </cell>
          <cell r="F57">
            <v>15.84</v>
          </cell>
          <cell r="G57">
            <v>104232</v>
          </cell>
          <cell r="H57">
            <v>0</v>
          </cell>
          <cell r="I57">
            <v>17052</v>
          </cell>
          <cell r="J57">
            <v>0</v>
          </cell>
          <cell r="K57">
            <v>17052</v>
          </cell>
          <cell r="L57">
            <v>121284</v>
          </cell>
          <cell r="M57">
            <v>104232</v>
          </cell>
          <cell r="N57">
            <v>113342.2</v>
          </cell>
          <cell r="O57">
            <v>15.5</v>
          </cell>
          <cell r="P57">
            <v>0</v>
          </cell>
          <cell r="Q57">
            <v>9110.1999999999971</v>
          </cell>
          <cell r="S57">
            <v>9110.1999999999971</v>
          </cell>
          <cell r="T57">
            <v>104232</v>
          </cell>
          <cell r="U57">
            <v>0</v>
          </cell>
          <cell r="V57">
            <v>-9110.1999999999971</v>
          </cell>
        </row>
        <row r="58">
          <cell r="B58" t="str">
            <v>Peekaboo Group Child Care Inc</v>
          </cell>
          <cell r="C58" t="str">
            <v>0000075862</v>
          </cell>
          <cell r="D58" t="str">
            <v>Comm</v>
          </cell>
          <cell r="E58" t="str">
            <v>via OCCMS</v>
          </cell>
          <cell r="F58">
            <v>56</v>
          </cell>
          <cell r="G58">
            <v>0</v>
          </cell>
          <cell r="H58">
            <v>0</v>
          </cell>
          <cell r="I58">
            <v>0</v>
          </cell>
          <cell r="J58">
            <v>193824</v>
          </cell>
          <cell r="K58">
            <v>193824</v>
          </cell>
          <cell r="L58">
            <v>193824</v>
          </cell>
          <cell r="M58">
            <v>193824</v>
          </cell>
          <cell r="N58">
            <v>204480.24</v>
          </cell>
          <cell r="O58">
            <v>30</v>
          </cell>
          <cell r="P58">
            <v>0</v>
          </cell>
          <cell r="Q58">
            <v>10656.239999999991</v>
          </cell>
          <cell r="R58">
            <v>165162.59999999998</v>
          </cell>
          <cell r="S58">
            <v>-154506.35999999999</v>
          </cell>
          <cell r="T58">
            <v>193824</v>
          </cell>
          <cell r="U58">
            <v>0</v>
          </cell>
          <cell r="V58">
            <v>-10656.239999999991</v>
          </cell>
        </row>
        <row r="59">
          <cell r="B59" t="str">
            <v>Peter Pan Co-op Preschool of Hamilton</v>
          </cell>
          <cell r="C59" t="str">
            <v>0000007091</v>
          </cell>
          <cell r="D59" t="str">
            <v>NP</v>
          </cell>
          <cell r="E59" t="str">
            <v>Upload</v>
          </cell>
          <cell r="F59">
            <v>0.94</v>
          </cell>
          <cell r="G59">
            <v>6040</v>
          </cell>
          <cell r="H59">
            <v>0</v>
          </cell>
          <cell r="I59">
            <v>2420</v>
          </cell>
          <cell r="J59">
            <v>0</v>
          </cell>
          <cell r="K59">
            <v>2420</v>
          </cell>
          <cell r="L59">
            <v>8460</v>
          </cell>
          <cell r="M59">
            <v>6040</v>
          </cell>
          <cell r="N59">
            <v>5680.1</v>
          </cell>
          <cell r="O59">
            <v>0.94</v>
          </cell>
          <cell r="P59">
            <v>-359.89999999999964</v>
          </cell>
          <cell r="Q59">
            <v>0</v>
          </cell>
          <cell r="S59">
            <v>0</v>
          </cell>
          <cell r="T59">
            <v>5680</v>
          </cell>
          <cell r="U59">
            <v>-360</v>
          </cell>
          <cell r="V59">
            <v>-0.1000000000003638</v>
          </cell>
        </row>
        <row r="60">
          <cell r="B60" t="str">
            <v>Pied Piper Co-op Preschool of Hamilton Inc</v>
          </cell>
          <cell r="C60" t="str">
            <v>0000004620</v>
          </cell>
          <cell r="D60" t="str">
            <v>NP</v>
          </cell>
          <cell r="E60" t="str">
            <v>Upload</v>
          </cell>
          <cell r="F60">
            <v>0.84</v>
          </cell>
          <cell r="G60">
            <v>9410</v>
          </cell>
          <cell r="H60">
            <v>0</v>
          </cell>
          <cell r="I60">
            <v>2290</v>
          </cell>
          <cell r="J60">
            <v>0</v>
          </cell>
          <cell r="K60">
            <v>2290</v>
          </cell>
          <cell r="L60">
            <v>11700</v>
          </cell>
          <cell r="M60">
            <v>9410</v>
          </cell>
          <cell r="N60">
            <v>9702.9599999999991</v>
          </cell>
          <cell r="O60">
            <v>0.84</v>
          </cell>
          <cell r="P60">
            <v>0</v>
          </cell>
          <cell r="Q60">
            <v>292.95999999999913</v>
          </cell>
          <cell r="S60">
            <v>292.95999999999913</v>
          </cell>
          <cell r="T60">
            <v>9703</v>
          </cell>
          <cell r="U60">
            <v>293</v>
          </cell>
          <cell r="V60">
            <v>4.0000000000873115E-2</v>
          </cell>
        </row>
        <row r="61">
          <cell r="B61" t="str">
            <v>Red Hill Family Centre</v>
          </cell>
          <cell r="C61" t="str">
            <v>Journal</v>
          </cell>
          <cell r="D61" t="str">
            <v>NP</v>
          </cell>
          <cell r="E61" t="str">
            <v>via OCCMS</v>
          </cell>
          <cell r="F61">
            <v>18</v>
          </cell>
          <cell r="G61">
            <v>0</v>
          </cell>
          <cell r="H61">
            <v>83388</v>
          </cell>
          <cell r="I61">
            <v>0</v>
          </cell>
          <cell r="J61">
            <v>0</v>
          </cell>
          <cell r="K61">
            <v>0</v>
          </cell>
          <cell r="L61">
            <v>83388</v>
          </cell>
          <cell r="M61">
            <v>83388</v>
          </cell>
          <cell r="N61">
            <v>84436.56</v>
          </cell>
          <cell r="O61">
            <v>0</v>
          </cell>
          <cell r="P61">
            <v>0</v>
          </cell>
          <cell r="Q61">
            <v>1048.5599999999977</v>
          </cell>
          <cell r="S61">
            <v>1048.5599999999977</v>
          </cell>
          <cell r="T61">
            <v>83388</v>
          </cell>
          <cell r="U61">
            <v>0</v>
          </cell>
          <cell r="V61">
            <v>-1048.5599999999977</v>
          </cell>
        </row>
        <row r="62">
          <cell r="B62" t="str">
            <v>Redeemer University College</v>
          </cell>
          <cell r="C62" t="str">
            <v>0000010875</v>
          </cell>
          <cell r="D62" t="str">
            <v>NP</v>
          </cell>
          <cell r="E62" t="str">
            <v>via OCCMS</v>
          </cell>
          <cell r="F62">
            <v>4.8099999999999996</v>
          </cell>
          <cell r="G62">
            <v>0</v>
          </cell>
          <cell r="H62">
            <v>0</v>
          </cell>
          <cell r="I62">
            <v>0</v>
          </cell>
          <cell r="J62">
            <v>35340</v>
          </cell>
          <cell r="K62">
            <v>35340</v>
          </cell>
          <cell r="L62">
            <v>35340</v>
          </cell>
          <cell r="M62">
            <v>35340</v>
          </cell>
          <cell r="N62">
            <v>35342.369999999995</v>
          </cell>
          <cell r="O62">
            <v>4.8099999999999996</v>
          </cell>
          <cell r="P62">
            <v>0</v>
          </cell>
          <cell r="Q62">
            <v>2.3699999999953434</v>
          </cell>
          <cell r="S62">
            <v>2.3699999999953434</v>
          </cell>
          <cell r="T62">
            <v>35342</v>
          </cell>
          <cell r="U62">
            <v>2</v>
          </cell>
          <cell r="V62">
            <v>-0.36999999999534339</v>
          </cell>
        </row>
        <row r="63">
          <cell r="B63" t="str">
            <v>St James Co-op  Nursery School of Dundas</v>
          </cell>
          <cell r="C63" t="str">
            <v>0000005253</v>
          </cell>
          <cell r="D63" t="str">
            <v>NP</v>
          </cell>
          <cell r="E63" t="str">
            <v>Upload</v>
          </cell>
          <cell r="F63">
            <v>1.45</v>
          </cell>
          <cell r="G63">
            <v>7250</v>
          </cell>
          <cell r="H63">
            <v>0</v>
          </cell>
          <cell r="I63">
            <v>1310</v>
          </cell>
          <cell r="J63">
            <v>0</v>
          </cell>
          <cell r="K63">
            <v>1310</v>
          </cell>
          <cell r="L63">
            <v>8560</v>
          </cell>
          <cell r="M63">
            <v>7250</v>
          </cell>
          <cell r="N63">
            <v>12356.68</v>
          </cell>
          <cell r="O63">
            <v>1.1499999999999999</v>
          </cell>
          <cell r="P63">
            <v>0</v>
          </cell>
          <cell r="Q63">
            <v>5106.68</v>
          </cell>
          <cell r="S63">
            <v>5106.68</v>
          </cell>
          <cell r="T63">
            <v>12357</v>
          </cell>
          <cell r="U63">
            <v>5107</v>
          </cell>
          <cell r="V63">
            <v>0.31999999999970896</v>
          </cell>
        </row>
        <row r="64">
          <cell r="B64" t="str">
            <v>St Joachim Children's Centre of Ancaster Inc</v>
          </cell>
          <cell r="C64" t="str">
            <v>0000076745</v>
          </cell>
          <cell r="D64" t="str">
            <v>NP</v>
          </cell>
          <cell r="E64" t="str">
            <v>via OCCMS</v>
          </cell>
          <cell r="F64">
            <v>10</v>
          </cell>
          <cell r="G64">
            <v>70092</v>
          </cell>
          <cell r="H64">
            <v>0</v>
          </cell>
          <cell r="I64">
            <v>12492</v>
          </cell>
          <cell r="J64">
            <v>0</v>
          </cell>
          <cell r="K64">
            <v>12492</v>
          </cell>
          <cell r="L64">
            <v>82584</v>
          </cell>
          <cell r="M64">
            <v>70092</v>
          </cell>
          <cell r="N64">
            <v>76519.48000000001</v>
          </cell>
          <cell r="O64">
            <v>12.5</v>
          </cell>
          <cell r="P64">
            <v>0</v>
          </cell>
          <cell r="Q64">
            <v>6427.4800000000105</v>
          </cell>
          <cell r="S64">
            <v>6427.4800000000105</v>
          </cell>
          <cell r="T64">
            <v>70092</v>
          </cell>
          <cell r="U64">
            <v>0</v>
          </cell>
          <cell r="V64">
            <v>-6427.4800000000105</v>
          </cell>
        </row>
        <row r="65">
          <cell r="B65" t="str">
            <v>St Mark's Co-op Preschool Inc</v>
          </cell>
          <cell r="C65" t="str">
            <v>0000005260</v>
          </cell>
          <cell r="D65" t="str">
            <v>NP</v>
          </cell>
          <cell r="E65" t="str">
            <v>Upload</v>
          </cell>
          <cell r="F65">
            <v>1.72</v>
          </cell>
          <cell r="G65">
            <v>16030</v>
          </cell>
          <cell r="H65">
            <v>0</v>
          </cell>
          <cell r="I65">
            <v>2640</v>
          </cell>
          <cell r="J65">
            <v>0</v>
          </cell>
          <cell r="K65">
            <v>2640</v>
          </cell>
          <cell r="L65">
            <v>18670</v>
          </cell>
          <cell r="M65">
            <v>16030</v>
          </cell>
          <cell r="N65">
            <v>10120.799999999999</v>
          </cell>
          <cell r="O65">
            <v>1.68</v>
          </cell>
          <cell r="P65">
            <v>-5909.2000000000007</v>
          </cell>
          <cell r="Q65">
            <v>0</v>
          </cell>
          <cell r="S65">
            <v>0</v>
          </cell>
          <cell r="T65">
            <v>10121</v>
          </cell>
          <cell r="U65">
            <v>-5909</v>
          </cell>
          <cell r="V65">
            <v>0.2000000000007276</v>
          </cell>
        </row>
        <row r="66">
          <cell r="B66" t="str">
            <v>St Matthew's Children's Centre</v>
          </cell>
          <cell r="C66" t="str">
            <v>0000005244</v>
          </cell>
          <cell r="D66" t="str">
            <v>NP</v>
          </cell>
          <cell r="E66" t="str">
            <v>via OCCMS</v>
          </cell>
          <cell r="F66">
            <v>11</v>
          </cell>
          <cell r="G66">
            <v>192852</v>
          </cell>
          <cell r="H66">
            <v>0</v>
          </cell>
          <cell r="I66">
            <v>60156</v>
          </cell>
          <cell r="J66">
            <v>0</v>
          </cell>
          <cell r="K66">
            <v>60156</v>
          </cell>
          <cell r="L66">
            <v>253008</v>
          </cell>
          <cell r="M66">
            <v>192852</v>
          </cell>
          <cell r="N66">
            <v>195425.04</v>
          </cell>
          <cell r="O66">
            <v>60.5</v>
          </cell>
          <cell r="P66">
            <v>0</v>
          </cell>
          <cell r="Q66">
            <v>2573.0400000000081</v>
          </cell>
          <cell r="S66">
            <v>2573.0400000000081</v>
          </cell>
          <cell r="T66">
            <v>195425</v>
          </cell>
          <cell r="U66">
            <v>2573</v>
          </cell>
          <cell r="V66">
            <v>-4.0000000008149073E-2</v>
          </cell>
        </row>
        <row r="67">
          <cell r="B67" t="str">
            <v>St Peter's Children's Day Care Centre of Hamiton</v>
          </cell>
          <cell r="C67" t="str">
            <v>0000005248</v>
          </cell>
          <cell r="D67" t="str">
            <v>NP</v>
          </cell>
          <cell r="E67" t="str">
            <v>via OCCMS</v>
          </cell>
          <cell r="F67">
            <v>10.26</v>
          </cell>
          <cell r="G67">
            <v>76212</v>
          </cell>
          <cell r="H67">
            <v>0</v>
          </cell>
          <cell r="I67">
            <v>19848</v>
          </cell>
          <cell r="J67">
            <v>0</v>
          </cell>
          <cell r="K67">
            <v>19848</v>
          </cell>
          <cell r="L67">
            <v>96060</v>
          </cell>
          <cell r="M67">
            <v>76212</v>
          </cell>
          <cell r="N67">
            <v>76279.87</v>
          </cell>
          <cell r="O67">
            <v>10.51</v>
          </cell>
          <cell r="P67">
            <v>0</v>
          </cell>
          <cell r="Q67">
            <v>67.869999999995343</v>
          </cell>
          <cell r="S67">
            <v>67.869999999995343</v>
          </cell>
          <cell r="T67">
            <v>76280</v>
          </cell>
          <cell r="U67">
            <v>68</v>
          </cell>
          <cell r="V67">
            <v>0.13000000000465661</v>
          </cell>
        </row>
        <row r="68">
          <cell r="B68" t="str">
            <v>St. Martin's Manor Early Learning Centre</v>
          </cell>
          <cell r="C68" t="str">
            <v>0000032082</v>
          </cell>
          <cell r="D68" t="str">
            <v>NP</v>
          </cell>
          <cell r="E68" t="str">
            <v>via OCCMS</v>
          </cell>
          <cell r="F68">
            <v>0</v>
          </cell>
          <cell r="M68">
            <v>0</v>
          </cell>
          <cell r="N68">
            <v>65632.639999999999</v>
          </cell>
          <cell r="O68">
            <v>9.2799999999999994</v>
          </cell>
          <cell r="P68">
            <v>0</v>
          </cell>
          <cell r="Q68">
            <v>65632.639999999999</v>
          </cell>
          <cell r="R68">
            <v>44021.520000000004</v>
          </cell>
          <cell r="S68">
            <v>21611.119999999995</v>
          </cell>
          <cell r="T68">
            <v>0</v>
          </cell>
          <cell r="U68">
            <v>0</v>
          </cell>
          <cell r="V68">
            <v>-65632.639999999999</v>
          </cell>
        </row>
        <row r="69">
          <cell r="B69" t="str">
            <v>Stoney Creek Co-op Preschool Inc</v>
          </cell>
          <cell r="C69" t="str">
            <v>0000005306</v>
          </cell>
          <cell r="D69" t="str">
            <v>NP</v>
          </cell>
          <cell r="E69" t="str">
            <v>Upload</v>
          </cell>
          <cell r="F69">
            <v>0.42</v>
          </cell>
          <cell r="G69">
            <v>3980</v>
          </cell>
          <cell r="H69">
            <v>0</v>
          </cell>
          <cell r="I69">
            <v>2040</v>
          </cell>
          <cell r="J69">
            <v>0</v>
          </cell>
          <cell r="K69">
            <v>2040</v>
          </cell>
          <cell r="L69">
            <v>6020</v>
          </cell>
          <cell r="M69">
            <v>3980</v>
          </cell>
          <cell r="N69">
            <v>3981</v>
          </cell>
          <cell r="O69">
            <v>0.42</v>
          </cell>
          <cell r="P69">
            <v>0</v>
          </cell>
          <cell r="Q69">
            <v>1</v>
          </cell>
          <cell r="S69">
            <v>1</v>
          </cell>
          <cell r="T69">
            <v>3981</v>
          </cell>
          <cell r="U69">
            <v>1</v>
          </cell>
          <cell r="V69">
            <v>0</v>
          </cell>
        </row>
        <row r="70">
          <cell r="B70" t="str">
            <v>Sunny Days Nursery</v>
          </cell>
          <cell r="C70" t="str">
            <v>0000005933</v>
          </cell>
          <cell r="D70" t="str">
            <v>Comm</v>
          </cell>
          <cell r="E70" t="str">
            <v>via OCCMS</v>
          </cell>
          <cell r="F70">
            <v>3</v>
          </cell>
          <cell r="G70">
            <v>0</v>
          </cell>
          <cell r="H70">
            <v>0</v>
          </cell>
          <cell r="I70">
            <v>0</v>
          </cell>
          <cell r="J70">
            <v>28596</v>
          </cell>
          <cell r="K70">
            <v>28596</v>
          </cell>
          <cell r="L70">
            <v>28596</v>
          </cell>
          <cell r="M70">
            <v>28596</v>
          </cell>
          <cell r="N70">
            <v>31171.52</v>
          </cell>
          <cell r="O70">
            <v>4</v>
          </cell>
          <cell r="P70">
            <v>0</v>
          </cell>
          <cell r="Q70">
            <v>2575.5200000000004</v>
          </cell>
          <cell r="R70">
            <v>2575</v>
          </cell>
          <cell r="S70">
            <v>0.52000000000043656</v>
          </cell>
          <cell r="T70">
            <v>31172</v>
          </cell>
          <cell r="U70">
            <v>2576</v>
          </cell>
          <cell r="V70">
            <v>0.47999999999956344</v>
          </cell>
        </row>
        <row r="71">
          <cell r="B71" t="str">
            <v>Sunshine &amp; Rainbows Christian Day Care Ctr</v>
          </cell>
          <cell r="C71" t="str">
            <v>0000005338</v>
          </cell>
          <cell r="D71" t="str">
            <v>Comm</v>
          </cell>
          <cell r="E71" t="str">
            <v>via OCCMS</v>
          </cell>
          <cell r="F71">
            <v>8.75</v>
          </cell>
          <cell r="G71">
            <v>0</v>
          </cell>
          <cell r="H71">
            <v>0</v>
          </cell>
          <cell r="I71">
            <v>0</v>
          </cell>
          <cell r="J71">
            <v>71232</v>
          </cell>
          <cell r="K71">
            <v>71232</v>
          </cell>
          <cell r="L71">
            <v>71232</v>
          </cell>
          <cell r="M71">
            <v>71232</v>
          </cell>
          <cell r="N71">
            <v>71234.38</v>
          </cell>
          <cell r="O71">
            <v>8.75</v>
          </cell>
          <cell r="P71">
            <v>0</v>
          </cell>
          <cell r="Q71">
            <v>2.3800000000046566</v>
          </cell>
          <cell r="S71">
            <v>2.3800000000046566</v>
          </cell>
          <cell r="T71">
            <v>71234</v>
          </cell>
          <cell r="U71">
            <v>2</v>
          </cell>
          <cell r="V71">
            <v>-0.38000000000465661</v>
          </cell>
        </row>
        <row r="72">
          <cell r="B72" t="str">
            <v>Sunshine Daycare</v>
          </cell>
          <cell r="D72" t="str">
            <v>NP</v>
          </cell>
          <cell r="E72" t="str">
            <v>via OCCMS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68814.44</v>
          </cell>
          <cell r="O72">
            <v>8.26</v>
          </cell>
          <cell r="P72">
            <v>0</v>
          </cell>
          <cell r="Q72">
            <v>68814.44</v>
          </cell>
          <cell r="S72">
            <v>68814.44</v>
          </cell>
          <cell r="T72">
            <v>0</v>
          </cell>
          <cell r="U72">
            <v>0</v>
          </cell>
          <cell r="V72">
            <v>-68814.44</v>
          </cell>
        </row>
        <row r="73">
          <cell r="B73" t="str">
            <v>Tapawingo Day Care</v>
          </cell>
          <cell r="C73" t="str">
            <v>0000005387</v>
          </cell>
          <cell r="D73" t="str">
            <v>NP</v>
          </cell>
          <cell r="E73" t="str">
            <v>via OCCMS</v>
          </cell>
          <cell r="F73">
            <v>13.43</v>
          </cell>
          <cell r="G73">
            <v>0</v>
          </cell>
          <cell r="H73">
            <v>87612</v>
          </cell>
          <cell r="I73">
            <v>15612</v>
          </cell>
          <cell r="J73">
            <v>0</v>
          </cell>
          <cell r="K73">
            <v>15612</v>
          </cell>
          <cell r="L73">
            <v>103224</v>
          </cell>
          <cell r="M73">
            <v>87612</v>
          </cell>
          <cell r="N73">
            <v>87614.38</v>
          </cell>
          <cell r="O73">
            <v>13.43</v>
          </cell>
          <cell r="P73">
            <v>0</v>
          </cell>
          <cell r="Q73">
            <v>2.3800000000046566</v>
          </cell>
          <cell r="S73">
            <v>2.3800000000046566</v>
          </cell>
          <cell r="T73">
            <v>87614</v>
          </cell>
          <cell r="U73">
            <v>2</v>
          </cell>
          <cell r="V73">
            <v>-0.38000000000465661</v>
          </cell>
        </row>
        <row r="74">
          <cell r="B74" t="str">
            <v>Temple Playhouse</v>
          </cell>
          <cell r="C74" t="str">
            <v>0000007069</v>
          </cell>
          <cell r="D74" t="str">
            <v>Comm</v>
          </cell>
          <cell r="E74" t="str">
            <v>via OCCMS</v>
          </cell>
          <cell r="F74">
            <v>11.89</v>
          </cell>
          <cell r="G74">
            <v>0</v>
          </cell>
          <cell r="H74">
            <v>0</v>
          </cell>
          <cell r="I74">
            <v>0</v>
          </cell>
          <cell r="J74">
            <v>82956</v>
          </cell>
          <cell r="K74">
            <v>82956</v>
          </cell>
          <cell r="L74">
            <v>82956</v>
          </cell>
          <cell r="M74">
            <v>82956</v>
          </cell>
          <cell r="N74">
            <v>79922.36</v>
          </cell>
          <cell r="O74">
            <v>11.63</v>
          </cell>
          <cell r="P74">
            <v>-3033.6399999999994</v>
          </cell>
          <cell r="Q74">
            <v>0</v>
          </cell>
          <cell r="S74">
            <v>0</v>
          </cell>
          <cell r="T74">
            <v>79922</v>
          </cell>
          <cell r="U74">
            <v>-3034</v>
          </cell>
          <cell r="V74">
            <v>-0.36000000000058208</v>
          </cell>
        </row>
        <row r="75">
          <cell r="B75" t="str">
            <v>The Millgrove Children's Centre</v>
          </cell>
          <cell r="C75" t="str">
            <v>0000040311</v>
          </cell>
          <cell r="D75" t="str">
            <v>Comm</v>
          </cell>
          <cell r="E75" t="str">
            <v>via OCCMS</v>
          </cell>
          <cell r="F75">
            <v>21.03</v>
          </cell>
          <cell r="G75">
            <v>0</v>
          </cell>
          <cell r="H75">
            <v>0</v>
          </cell>
          <cell r="I75">
            <v>0</v>
          </cell>
          <cell r="J75">
            <v>132528</v>
          </cell>
          <cell r="K75">
            <v>132528</v>
          </cell>
          <cell r="L75">
            <v>132528</v>
          </cell>
          <cell r="M75">
            <v>132528</v>
          </cell>
          <cell r="N75">
            <v>142952.12</v>
          </cell>
          <cell r="O75">
            <v>21.03</v>
          </cell>
          <cell r="P75">
            <v>0</v>
          </cell>
          <cell r="Q75">
            <v>10424.119999999995</v>
          </cell>
          <cell r="R75">
            <v>10424.119999999995</v>
          </cell>
          <cell r="S75">
            <v>0</v>
          </cell>
          <cell r="T75">
            <v>142952</v>
          </cell>
          <cell r="U75">
            <v>10424</v>
          </cell>
          <cell r="V75">
            <v>-0.11999999999534339</v>
          </cell>
        </row>
        <row r="76">
          <cell r="B76" t="str">
            <v>Today's Family</v>
          </cell>
          <cell r="C76" t="str">
            <v>0000005127</v>
          </cell>
          <cell r="D76" t="str">
            <v>NP</v>
          </cell>
          <cell r="E76" t="str">
            <v>via OCCMS</v>
          </cell>
          <cell r="F76">
            <v>85.27</v>
          </cell>
          <cell r="G76">
            <v>1021644</v>
          </cell>
          <cell r="H76">
            <v>0</v>
          </cell>
          <cell r="I76">
            <v>79560</v>
          </cell>
          <cell r="J76">
            <v>0</v>
          </cell>
          <cell r="K76">
            <v>79560</v>
          </cell>
          <cell r="L76">
            <v>1101204</v>
          </cell>
          <cell r="M76">
            <v>1021644</v>
          </cell>
          <cell r="N76">
            <v>1065552.22</v>
          </cell>
          <cell r="O76">
            <v>85.269999999999982</v>
          </cell>
          <cell r="P76">
            <v>0</v>
          </cell>
          <cell r="Q76">
            <v>43908.219999999972</v>
          </cell>
          <cell r="R76">
            <v>44875.419999999925</v>
          </cell>
          <cell r="S76">
            <v>-967.19999999995343</v>
          </cell>
          <cell r="T76">
            <v>1021645</v>
          </cell>
          <cell r="U76">
            <v>1</v>
          </cell>
          <cell r="V76">
            <v>-43907.219999999972</v>
          </cell>
        </row>
        <row r="77">
          <cell r="B77" t="str">
            <v>Umbrella Family &amp; Child Centre of Hamilton</v>
          </cell>
          <cell r="C77" t="str">
            <v>0000006038</v>
          </cell>
          <cell r="D77" t="str">
            <v>NP</v>
          </cell>
          <cell r="E77" t="str">
            <v>via OCCMS</v>
          </cell>
          <cell r="F77">
            <v>96.26</v>
          </cell>
          <cell r="G77">
            <v>626328</v>
          </cell>
          <cell r="H77">
            <v>0</v>
          </cell>
          <cell r="I77">
            <v>97416</v>
          </cell>
          <cell r="J77">
            <v>0</v>
          </cell>
          <cell r="K77">
            <v>97416</v>
          </cell>
          <cell r="L77">
            <v>723744</v>
          </cell>
          <cell r="M77">
            <v>626328</v>
          </cell>
          <cell r="N77">
            <v>628676.67999999993</v>
          </cell>
          <cell r="O77">
            <v>97.08</v>
          </cell>
          <cell r="P77">
            <v>0</v>
          </cell>
          <cell r="Q77">
            <v>2348.6799999999348</v>
          </cell>
          <cell r="R77">
            <v>45699.680000000051</v>
          </cell>
          <cell r="S77">
            <v>-43351.000000000116</v>
          </cell>
          <cell r="T77">
            <v>628677</v>
          </cell>
          <cell r="U77">
            <v>2349</v>
          </cell>
          <cell r="V77">
            <v>0.32000000006519258</v>
          </cell>
        </row>
        <row r="78">
          <cell r="B78" t="str">
            <v>Village Children's Centre of Waterdown</v>
          </cell>
          <cell r="C78" t="str">
            <v>0000006067</v>
          </cell>
          <cell r="D78" t="str">
            <v>NP</v>
          </cell>
          <cell r="E78" t="str">
            <v>via OCCMS</v>
          </cell>
          <cell r="F78">
            <v>11</v>
          </cell>
          <cell r="G78">
            <v>0</v>
          </cell>
          <cell r="H78">
            <v>0</v>
          </cell>
          <cell r="I78">
            <v>0</v>
          </cell>
          <cell r="J78">
            <v>80496</v>
          </cell>
          <cell r="K78">
            <v>80496</v>
          </cell>
          <cell r="L78">
            <v>80496</v>
          </cell>
          <cell r="M78">
            <v>80496</v>
          </cell>
          <cell r="N78">
            <v>86307</v>
          </cell>
          <cell r="O78">
            <v>13.26</v>
          </cell>
          <cell r="P78">
            <v>0</v>
          </cell>
          <cell r="Q78">
            <v>5811</v>
          </cell>
          <cell r="S78">
            <v>5811</v>
          </cell>
          <cell r="T78">
            <v>80496</v>
          </cell>
          <cell r="U78">
            <v>0</v>
          </cell>
          <cell r="V78">
            <v>-5811</v>
          </cell>
        </row>
        <row r="79">
          <cell r="B79" t="str">
            <v>Village Treehouse Childcare Inc.</v>
          </cell>
          <cell r="C79" t="str">
            <v>0000005514</v>
          </cell>
          <cell r="D79" t="str">
            <v>Comm</v>
          </cell>
          <cell r="E79" t="str">
            <v>via OCCMS</v>
          </cell>
          <cell r="F79">
            <v>10</v>
          </cell>
          <cell r="G79">
            <v>0</v>
          </cell>
          <cell r="H79">
            <v>0</v>
          </cell>
          <cell r="I79">
            <v>0</v>
          </cell>
          <cell r="J79">
            <v>88380</v>
          </cell>
          <cell r="K79">
            <v>88380</v>
          </cell>
          <cell r="L79">
            <v>88380</v>
          </cell>
          <cell r="M79">
            <v>88380</v>
          </cell>
          <cell r="N79">
            <v>88374.56</v>
          </cell>
          <cell r="O79">
            <v>10</v>
          </cell>
          <cell r="P79">
            <v>-5.4400000000023283</v>
          </cell>
          <cell r="Q79">
            <v>0</v>
          </cell>
          <cell r="S79">
            <v>0</v>
          </cell>
          <cell r="T79">
            <v>88375</v>
          </cell>
          <cell r="U79">
            <v>-5</v>
          </cell>
          <cell r="V79">
            <v>0.44000000000232831</v>
          </cell>
        </row>
        <row r="80">
          <cell r="B80" t="str">
            <v>Waterdown District Children's Centre</v>
          </cell>
          <cell r="C80" t="str">
            <v>0000005730</v>
          </cell>
          <cell r="D80" t="str">
            <v>NP</v>
          </cell>
          <cell r="E80" t="str">
            <v>via OCCMS</v>
          </cell>
          <cell r="F80">
            <v>18.170000000000002</v>
          </cell>
          <cell r="G80">
            <v>0</v>
          </cell>
          <cell r="H80">
            <v>0</v>
          </cell>
          <cell r="I80">
            <v>15228</v>
          </cell>
          <cell r="J80">
            <v>94884</v>
          </cell>
          <cell r="K80">
            <v>110112</v>
          </cell>
          <cell r="L80">
            <v>110112</v>
          </cell>
          <cell r="M80">
            <v>94884</v>
          </cell>
          <cell r="N80">
            <v>134811.88</v>
          </cell>
          <cell r="O80">
            <v>19.939999999999998</v>
          </cell>
          <cell r="P80">
            <v>0</v>
          </cell>
          <cell r="Q80">
            <v>39927.880000000005</v>
          </cell>
          <cell r="R80">
            <v>31805.059999999998</v>
          </cell>
          <cell r="S80">
            <v>8122.820000000007</v>
          </cell>
          <cell r="T80">
            <v>104884</v>
          </cell>
          <cell r="U80">
            <v>10000</v>
          </cell>
          <cell r="V80">
            <v>-29927.880000000005</v>
          </cell>
        </row>
        <row r="81">
          <cell r="B81" t="str">
            <v>Way to Learn Daycare</v>
          </cell>
          <cell r="D81" t="str">
            <v>Comm</v>
          </cell>
          <cell r="E81" t="str">
            <v>via OCCMS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38233.19</v>
          </cell>
          <cell r="O81">
            <v>4.58</v>
          </cell>
          <cell r="P81">
            <v>0</v>
          </cell>
          <cell r="Q81">
            <v>38233.19</v>
          </cell>
          <cell r="R81">
            <v>0</v>
          </cell>
          <cell r="S81">
            <v>38233.19</v>
          </cell>
          <cell r="T81">
            <v>0</v>
          </cell>
          <cell r="U81">
            <v>0</v>
          </cell>
          <cell r="V81">
            <v>-38233.19</v>
          </cell>
        </row>
        <row r="82">
          <cell r="B82" t="str">
            <v>Wesley Urban Ministries Inc</v>
          </cell>
          <cell r="C82" t="str">
            <v>0000005764</v>
          </cell>
          <cell r="D82" t="str">
            <v>NP</v>
          </cell>
          <cell r="E82" t="str">
            <v>via OCCMS</v>
          </cell>
          <cell r="F82">
            <v>5.01</v>
          </cell>
          <cell r="G82">
            <v>0</v>
          </cell>
          <cell r="H82">
            <v>0</v>
          </cell>
          <cell r="I82">
            <v>0</v>
          </cell>
          <cell r="J82">
            <v>36336</v>
          </cell>
          <cell r="K82">
            <v>36336</v>
          </cell>
          <cell r="L82">
            <v>36336</v>
          </cell>
          <cell r="M82">
            <v>36336</v>
          </cell>
          <cell r="N82">
            <v>42783.740000000005</v>
          </cell>
          <cell r="O82">
            <v>5.47</v>
          </cell>
          <cell r="P82">
            <v>0</v>
          </cell>
          <cell r="Q82">
            <v>6447.7400000000052</v>
          </cell>
          <cell r="R82">
            <v>5792.43</v>
          </cell>
          <cell r="S82">
            <v>655.31000000000495</v>
          </cell>
          <cell r="T82">
            <v>36336</v>
          </cell>
          <cell r="U82">
            <v>0</v>
          </cell>
          <cell r="V82">
            <v>-6447.7400000000052</v>
          </cell>
        </row>
        <row r="83">
          <cell r="B83" t="str">
            <v>Westdale Children's School</v>
          </cell>
          <cell r="C83" t="str">
            <v>0000033910</v>
          </cell>
          <cell r="D83" t="str">
            <v>NP</v>
          </cell>
          <cell r="E83" t="str">
            <v>Upload</v>
          </cell>
          <cell r="F83">
            <v>0.84</v>
          </cell>
          <cell r="G83">
            <v>5060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5060</v>
          </cell>
          <cell r="M83">
            <v>5060</v>
          </cell>
          <cell r="N83">
            <v>5394.5</v>
          </cell>
          <cell r="O83">
            <v>0.97</v>
          </cell>
          <cell r="P83">
            <v>0</v>
          </cell>
          <cell r="Q83">
            <v>334.5</v>
          </cell>
          <cell r="S83">
            <v>334.5</v>
          </cell>
          <cell r="T83">
            <v>5395</v>
          </cell>
          <cell r="U83">
            <v>335</v>
          </cell>
          <cell r="V83">
            <v>0.5</v>
          </cell>
        </row>
        <row r="84">
          <cell r="B84" t="str">
            <v>Westdale Co-op Preschool</v>
          </cell>
          <cell r="C84" t="str">
            <v>0000005772</v>
          </cell>
          <cell r="D84" t="str">
            <v>NP</v>
          </cell>
          <cell r="E84" t="str">
            <v>Upload</v>
          </cell>
          <cell r="F84">
            <v>0.21</v>
          </cell>
          <cell r="G84">
            <v>3440</v>
          </cell>
          <cell r="H84">
            <v>0</v>
          </cell>
          <cell r="I84">
            <v>430</v>
          </cell>
          <cell r="J84">
            <v>0</v>
          </cell>
          <cell r="K84">
            <v>430</v>
          </cell>
          <cell r="L84">
            <v>3870</v>
          </cell>
          <cell r="M84">
            <v>3440</v>
          </cell>
          <cell r="N84">
            <v>3441.3</v>
          </cell>
          <cell r="O84">
            <v>0.21</v>
          </cell>
          <cell r="P84">
            <v>0</v>
          </cell>
          <cell r="Q84">
            <v>1.3000000000001819</v>
          </cell>
          <cell r="S84">
            <v>1.3000000000001819</v>
          </cell>
          <cell r="T84">
            <v>3441</v>
          </cell>
          <cell r="U84">
            <v>1</v>
          </cell>
          <cell r="V84">
            <v>-0.3000000000001819</v>
          </cell>
        </row>
        <row r="85">
          <cell r="B85" t="str">
            <v>Westmount Children's Centre</v>
          </cell>
          <cell r="C85" t="str">
            <v>0000005780</v>
          </cell>
          <cell r="D85" t="str">
            <v>Comm</v>
          </cell>
          <cell r="E85" t="str">
            <v>via OCCMS</v>
          </cell>
          <cell r="F85">
            <v>10.83</v>
          </cell>
          <cell r="G85">
            <v>0</v>
          </cell>
          <cell r="H85">
            <v>0</v>
          </cell>
          <cell r="I85">
            <v>0</v>
          </cell>
          <cell r="J85">
            <v>69612</v>
          </cell>
          <cell r="K85">
            <v>69612</v>
          </cell>
          <cell r="L85">
            <v>69612</v>
          </cell>
          <cell r="M85">
            <v>69612</v>
          </cell>
          <cell r="N85">
            <v>68125.540000000008</v>
          </cell>
          <cell r="O85">
            <v>10.25</v>
          </cell>
          <cell r="P85">
            <v>-1486.4599999999919</v>
          </cell>
          <cell r="Q85">
            <v>0</v>
          </cell>
          <cell r="S85">
            <v>0</v>
          </cell>
          <cell r="T85">
            <v>68126</v>
          </cell>
          <cell r="U85">
            <v>-1486</v>
          </cell>
          <cell r="V85">
            <v>0.45999999999185093</v>
          </cell>
        </row>
        <row r="86">
          <cell r="B86" t="str">
            <v>Winona Children's Centre</v>
          </cell>
          <cell r="C86" t="str">
            <v>0000005816</v>
          </cell>
          <cell r="D86" t="str">
            <v>Comm</v>
          </cell>
          <cell r="E86" t="str">
            <v>via OCCMS</v>
          </cell>
          <cell r="F86">
            <v>11.27</v>
          </cell>
          <cell r="G86">
            <v>0</v>
          </cell>
          <cell r="H86">
            <v>0</v>
          </cell>
          <cell r="I86">
            <v>0</v>
          </cell>
          <cell r="J86">
            <v>97728</v>
          </cell>
          <cell r="K86">
            <v>97728</v>
          </cell>
          <cell r="L86">
            <v>97728</v>
          </cell>
          <cell r="M86">
            <v>97728</v>
          </cell>
          <cell r="N86">
            <v>97372.01999999999</v>
          </cell>
          <cell r="O86">
            <v>11.13</v>
          </cell>
          <cell r="P86">
            <v>-355.98000000001048</v>
          </cell>
          <cell r="Q86">
            <v>0</v>
          </cell>
          <cell r="S86">
            <v>0</v>
          </cell>
          <cell r="T86">
            <v>97372</v>
          </cell>
          <cell r="U86">
            <v>-356</v>
          </cell>
          <cell r="V86">
            <v>-1.9999999989522621E-2</v>
          </cell>
        </row>
        <row r="87">
          <cell r="B87" t="str">
            <v>YMCA Day Care Centres</v>
          </cell>
          <cell r="C87" t="str">
            <v>0000002699</v>
          </cell>
          <cell r="D87" t="str">
            <v>NP</v>
          </cell>
          <cell r="E87" t="str">
            <v>via OCCMS</v>
          </cell>
          <cell r="F87">
            <v>95.59</v>
          </cell>
          <cell r="G87">
            <v>0</v>
          </cell>
          <cell r="H87">
            <v>0</v>
          </cell>
          <cell r="I87">
            <v>0</v>
          </cell>
          <cell r="J87">
            <v>692364</v>
          </cell>
          <cell r="K87">
            <v>692364</v>
          </cell>
          <cell r="L87">
            <v>692364</v>
          </cell>
          <cell r="M87">
            <v>692364</v>
          </cell>
          <cell r="N87">
            <v>784915.18</v>
          </cell>
          <cell r="O87">
            <v>101.61</v>
          </cell>
          <cell r="P87">
            <v>0</v>
          </cell>
          <cell r="Q87">
            <v>92551.180000000051</v>
          </cell>
          <cell r="R87">
            <v>28623.060000000056</v>
          </cell>
          <cell r="S87">
            <v>63928.119999999995</v>
          </cell>
          <cell r="T87">
            <v>692364</v>
          </cell>
          <cell r="U87">
            <v>0</v>
          </cell>
          <cell r="V87">
            <v>-92551.180000000051</v>
          </cell>
        </row>
        <row r="88">
          <cell r="B88" t="str">
            <v>YWCA Daycares</v>
          </cell>
          <cell r="C88" t="str">
            <v>0000007346</v>
          </cell>
          <cell r="D88" t="str">
            <v>NP</v>
          </cell>
          <cell r="E88" t="str">
            <v>via OCCMS</v>
          </cell>
          <cell r="F88">
            <v>27.33</v>
          </cell>
          <cell r="G88">
            <v>156900</v>
          </cell>
          <cell r="H88">
            <v>0</v>
          </cell>
          <cell r="I88">
            <v>10716</v>
          </cell>
          <cell r="J88">
            <v>0</v>
          </cell>
          <cell r="K88">
            <v>10716</v>
          </cell>
          <cell r="L88">
            <v>167616</v>
          </cell>
          <cell r="M88">
            <v>156900</v>
          </cell>
          <cell r="N88">
            <v>204805.47999999998</v>
          </cell>
          <cell r="O88">
            <v>28.990000000000002</v>
          </cell>
          <cell r="P88">
            <v>0</v>
          </cell>
          <cell r="Q88">
            <v>47905.479999999981</v>
          </cell>
          <cell r="R88">
            <v>27390.320000000007</v>
          </cell>
          <cell r="S88">
            <v>20515.159999999974</v>
          </cell>
          <cell r="T88">
            <v>156900</v>
          </cell>
          <cell r="U88">
            <v>0</v>
          </cell>
          <cell r="V88">
            <v>-47905.479999999981</v>
          </cell>
        </row>
      </sheetData>
      <sheetData sheetId="3">
        <row r="159">
          <cell r="B159" t="str">
            <v>Site</v>
          </cell>
          <cell r="C159" t="str">
            <v>Number</v>
          </cell>
          <cell r="D159" t="str">
            <v>Type</v>
          </cell>
          <cell r="E159" t="str">
            <v>Last Created Date</v>
          </cell>
          <cell r="F159" t="str">
            <v>Adjustment Factor(%)</v>
          </cell>
          <cell r="G159" t="str">
            <v>Total</v>
          </cell>
          <cell r="H159" t="str">
            <v>DOG</v>
          </cell>
          <cell r="I159" t="str">
            <v>PEG</v>
          </cell>
          <cell r="J159" t="str">
            <v>WEG</v>
          </cell>
          <cell r="K159" t="str">
            <v>FTE</v>
          </cell>
        </row>
        <row r="160">
          <cell r="B160" t="str">
            <v>Hamilton East Kiwanis Boys &amp; Girls Club</v>
          </cell>
          <cell r="G160">
            <v>127120.94</v>
          </cell>
          <cell r="H160">
            <v>85307.040000000008</v>
          </cell>
          <cell r="I160">
            <v>0</v>
          </cell>
          <cell r="J160">
            <v>41813.9</v>
          </cell>
          <cell r="K160">
            <v>16.27</v>
          </cell>
        </row>
        <row r="161">
          <cell r="B161" t="str">
            <v>Hamilton-Wentworth Catholic Child Care Centres Inc</v>
          </cell>
          <cell r="G161">
            <v>1372044.1199999999</v>
          </cell>
          <cell r="H161">
            <v>866345.21999999986</v>
          </cell>
          <cell r="I161">
            <v>0</v>
          </cell>
          <cell r="J161">
            <v>505698.9</v>
          </cell>
          <cell r="K161">
            <v>196.77000000000004</v>
          </cell>
        </row>
        <row r="162">
          <cell r="B162" t="str">
            <v>Heritage Green Child Care Inc</v>
          </cell>
          <cell r="G162">
            <v>82573.86</v>
          </cell>
          <cell r="H162">
            <v>53969.760000000002</v>
          </cell>
          <cell r="I162">
            <v>0</v>
          </cell>
          <cell r="J162">
            <v>28604.1</v>
          </cell>
          <cell r="K162">
            <v>11.129999999999999</v>
          </cell>
        </row>
        <row r="163">
          <cell r="B163" t="str">
            <v>Early Scholars Preschool</v>
          </cell>
          <cell r="G163">
            <v>31865.420000000002</v>
          </cell>
          <cell r="H163">
            <v>20891.52</v>
          </cell>
          <cell r="I163">
            <v>0</v>
          </cell>
          <cell r="J163">
            <v>10973.900000000001</v>
          </cell>
          <cell r="K163">
            <v>4.2699999999999996</v>
          </cell>
        </row>
        <row r="164">
          <cell r="B164" t="str">
            <v>Infant Jesus Kindergarten</v>
          </cell>
          <cell r="G164">
            <v>166572.78</v>
          </cell>
          <cell r="H164">
            <v>118385.28</v>
          </cell>
          <cell r="I164">
            <v>0</v>
          </cell>
          <cell r="J164">
            <v>48187.5</v>
          </cell>
          <cell r="K164">
            <v>18.75</v>
          </cell>
        </row>
        <row r="165">
          <cell r="B165" t="str">
            <v>Little Learning House Fennell</v>
          </cell>
          <cell r="G165">
            <v>82090.55</v>
          </cell>
          <cell r="H165">
            <v>49965.55</v>
          </cell>
          <cell r="I165">
            <v>0</v>
          </cell>
          <cell r="J165">
            <v>32125</v>
          </cell>
          <cell r="K165">
            <v>12.5</v>
          </cell>
        </row>
        <row r="166">
          <cell r="B166" t="str">
            <v>Miniature World Day Care</v>
          </cell>
          <cell r="G166">
            <v>130976.81</v>
          </cell>
          <cell r="H166">
            <v>74745.210000000006</v>
          </cell>
          <cell r="I166">
            <v>0</v>
          </cell>
          <cell r="J166">
            <v>56231.6</v>
          </cell>
          <cell r="K166">
            <v>21.88</v>
          </cell>
        </row>
        <row r="167">
          <cell r="B167" t="str">
            <v>Mt Hamilton Baptist Day Care Centre</v>
          </cell>
          <cell r="G167">
            <v>197375.44</v>
          </cell>
          <cell r="H167">
            <v>125929.44</v>
          </cell>
          <cell r="I167">
            <v>0</v>
          </cell>
          <cell r="J167">
            <v>71446</v>
          </cell>
          <cell r="K167">
            <v>27.800000000000004</v>
          </cell>
        </row>
        <row r="168">
          <cell r="B168" t="str">
            <v>Peekaboo Group Child Care Inc</v>
          </cell>
          <cell r="G168">
            <v>204480.24</v>
          </cell>
          <cell r="H168">
            <v>127380.23999999999</v>
          </cell>
          <cell r="I168">
            <v>0</v>
          </cell>
          <cell r="J168">
            <v>77100</v>
          </cell>
          <cell r="K168">
            <v>30</v>
          </cell>
        </row>
        <row r="169">
          <cell r="B169" t="str">
            <v>The Millgrove Children's Centre</v>
          </cell>
          <cell r="G169">
            <v>142952.12</v>
          </cell>
          <cell r="H169">
            <v>88905.01999999999</v>
          </cell>
          <cell r="I169">
            <v>0</v>
          </cell>
          <cell r="J169">
            <v>54047.1</v>
          </cell>
          <cell r="K169">
            <v>21.03</v>
          </cell>
        </row>
        <row r="170">
          <cell r="B170" t="str">
            <v>Today's Family</v>
          </cell>
          <cell r="G170">
            <v>1065552.22</v>
          </cell>
          <cell r="H170">
            <v>329737.81999999995</v>
          </cell>
          <cell r="I170">
            <v>516670.5</v>
          </cell>
          <cell r="J170">
            <v>219143.90000000002</v>
          </cell>
          <cell r="K170">
            <v>85.269999999999982</v>
          </cell>
        </row>
        <row r="171">
          <cell r="B171" t="str">
            <v>Umbrella Family &amp; Child Centre of Hamilton</v>
          </cell>
          <cell r="G171">
            <v>628676.67999999993</v>
          </cell>
          <cell r="H171">
            <v>379181.08000000007</v>
          </cell>
          <cell r="I171">
            <v>0</v>
          </cell>
          <cell r="J171">
            <v>249495.60000000003</v>
          </cell>
          <cell r="K171">
            <v>97.08</v>
          </cell>
        </row>
        <row r="172">
          <cell r="B172" t="str">
            <v>Waterdown District Children's Centre</v>
          </cell>
          <cell r="G172">
            <v>134811.88</v>
          </cell>
          <cell r="H172">
            <v>83566.080000000002</v>
          </cell>
          <cell r="I172">
            <v>0</v>
          </cell>
          <cell r="J172">
            <v>51245.799999999996</v>
          </cell>
          <cell r="K172">
            <v>19.939999999999998</v>
          </cell>
        </row>
        <row r="173">
          <cell r="B173" t="str">
            <v>Wesley Urban Ministries Inc</v>
          </cell>
          <cell r="G173">
            <v>42783.740000000005</v>
          </cell>
          <cell r="H173">
            <v>28725.84</v>
          </cell>
          <cell r="I173">
            <v>0</v>
          </cell>
          <cell r="J173">
            <v>14057.900000000001</v>
          </cell>
          <cell r="K173">
            <v>5.47</v>
          </cell>
        </row>
        <row r="174">
          <cell r="B174" t="str">
            <v>YMCA Day Care Centres</v>
          </cell>
          <cell r="G174">
            <v>784915.18</v>
          </cell>
          <cell r="H174">
            <v>523777.4800000001</v>
          </cell>
          <cell r="I174">
            <v>0</v>
          </cell>
          <cell r="J174">
            <v>261137.7</v>
          </cell>
          <cell r="K174">
            <v>101.61</v>
          </cell>
        </row>
        <row r="175">
          <cell r="B175" t="str">
            <v>YWCA Daycares</v>
          </cell>
          <cell r="G175">
            <v>204805.47999999998</v>
          </cell>
          <cell r="H175">
            <v>130301.18</v>
          </cell>
          <cell r="I175">
            <v>0</v>
          </cell>
          <cell r="J175">
            <v>74504.3</v>
          </cell>
          <cell r="K175">
            <v>28.990000000000002</v>
          </cell>
        </row>
      </sheetData>
      <sheetData sheetId="4">
        <row r="5">
          <cell r="A5" t="str">
            <v>Head Office</v>
          </cell>
          <cell r="B5" t="str">
            <v>Site</v>
          </cell>
          <cell r="C5" t="str">
            <v>Number</v>
          </cell>
          <cell r="D5" t="str">
            <v>Type</v>
          </cell>
          <cell r="E5" t="str">
            <v>Last Created Date</v>
          </cell>
          <cell r="F5" t="str">
            <v>Adjustment Factor(%)</v>
          </cell>
          <cell r="G5" t="str">
            <v>Total</v>
          </cell>
          <cell r="H5" t="str">
            <v>DOG</v>
          </cell>
          <cell r="I5" t="str">
            <v>PEG</v>
          </cell>
          <cell r="J5" t="str">
            <v>WEG</v>
          </cell>
          <cell r="K5" t="str">
            <v>FTE</v>
          </cell>
        </row>
        <row r="6">
          <cell r="A6" t="str">
            <v>Westdale Co-op Preschool</v>
          </cell>
          <cell r="B6" t="str">
            <v>Westdale Co-operative Preschool</v>
          </cell>
          <cell r="C6" t="str">
            <v>Single</v>
          </cell>
          <cell r="D6" t="str">
            <v>NP</v>
          </cell>
          <cell r="E6">
            <v>41234.490277777775</v>
          </cell>
          <cell r="F6">
            <v>100</v>
          </cell>
          <cell r="G6">
            <v>3441.3</v>
          </cell>
          <cell r="H6">
            <v>2901.6</v>
          </cell>
          <cell r="I6">
            <v>0</v>
          </cell>
          <cell r="J6">
            <v>539.70000000000005</v>
          </cell>
          <cell r="K6">
            <v>0.21</v>
          </cell>
        </row>
        <row r="7">
          <cell r="A7" t="str">
            <v>Stoney Creek Co-op Preschool Inc</v>
          </cell>
          <cell r="B7" t="str">
            <v>Stoney Creek Co-operative Pre-School</v>
          </cell>
          <cell r="C7" t="str">
            <v>Single</v>
          </cell>
          <cell r="D7" t="str">
            <v>NP</v>
          </cell>
          <cell r="E7">
            <v>41239.464583333334</v>
          </cell>
          <cell r="F7">
            <v>100</v>
          </cell>
          <cell r="G7">
            <v>3981</v>
          </cell>
          <cell r="H7">
            <v>2901.6</v>
          </cell>
          <cell r="I7">
            <v>0</v>
          </cell>
          <cell r="J7">
            <v>1079.4000000000001</v>
          </cell>
          <cell r="K7">
            <v>0.42</v>
          </cell>
        </row>
        <row r="8">
          <cell r="A8" t="str">
            <v>Farmers Dell Cooperative Preschool of Glanbrook</v>
          </cell>
          <cell r="B8" t="str">
            <v>Farmer's Dell Co-operative Preschool</v>
          </cell>
          <cell r="C8" t="str">
            <v>Single</v>
          </cell>
          <cell r="D8" t="str">
            <v>NP</v>
          </cell>
          <cell r="E8">
            <v>41239.458333333336</v>
          </cell>
          <cell r="F8">
            <v>100</v>
          </cell>
          <cell r="G8">
            <v>4520.7</v>
          </cell>
          <cell r="H8">
            <v>2901.6</v>
          </cell>
          <cell r="I8">
            <v>0</v>
          </cell>
          <cell r="J8">
            <v>1619.1</v>
          </cell>
          <cell r="K8">
            <v>0.63</v>
          </cell>
        </row>
        <row r="9">
          <cell r="A9" t="str">
            <v>Mother Goose Coop Preschool Inc</v>
          </cell>
          <cell r="B9" t="str">
            <v>Mother Goose Co-operative Preschool</v>
          </cell>
          <cell r="C9" t="str">
            <v>Single</v>
          </cell>
          <cell r="D9" t="str">
            <v>NP</v>
          </cell>
          <cell r="E9">
            <v>41233.354861111111</v>
          </cell>
          <cell r="F9">
            <v>100</v>
          </cell>
          <cell r="G9">
            <v>4520.7</v>
          </cell>
          <cell r="H9">
            <v>2901.6</v>
          </cell>
          <cell r="I9">
            <v>0</v>
          </cell>
          <cell r="J9">
            <v>1619.1</v>
          </cell>
          <cell r="K9">
            <v>0.63</v>
          </cell>
        </row>
        <row r="10">
          <cell r="A10" t="str">
            <v>Little Mountaineers</v>
          </cell>
          <cell r="B10" t="str">
            <v>Little Mountaineers Co-operative Preschool</v>
          </cell>
          <cell r="C10" t="str">
            <v>Single</v>
          </cell>
          <cell r="D10" t="str">
            <v>NP</v>
          </cell>
          <cell r="E10">
            <v>41232.668055555558</v>
          </cell>
          <cell r="F10">
            <v>100</v>
          </cell>
          <cell r="G10">
            <v>5075.1100000000006</v>
          </cell>
          <cell r="H10">
            <v>3199.01</v>
          </cell>
          <cell r="I10">
            <v>0</v>
          </cell>
          <cell r="J10">
            <v>1876.1</v>
          </cell>
          <cell r="K10">
            <v>0.73</v>
          </cell>
        </row>
        <row r="11">
          <cell r="A11" t="str">
            <v>Westdale Children's School</v>
          </cell>
          <cell r="B11" t="str">
            <v>Westdale Children's School</v>
          </cell>
          <cell r="C11" t="str">
            <v>Single</v>
          </cell>
          <cell r="D11" t="str">
            <v>NP</v>
          </cell>
          <cell r="E11">
            <v>41239.46597222222</v>
          </cell>
          <cell r="F11">
            <v>100</v>
          </cell>
          <cell r="G11">
            <v>5394.5</v>
          </cell>
          <cell r="H11">
            <v>2901.6</v>
          </cell>
          <cell r="I11">
            <v>0</v>
          </cell>
          <cell r="J11">
            <v>2492.9</v>
          </cell>
          <cell r="K11">
            <v>0.97</v>
          </cell>
        </row>
        <row r="12">
          <cell r="A12" t="str">
            <v>Peter Pan Co-op Preschool of Hamilton</v>
          </cell>
          <cell r="B12" t="str">
            <v>Peter Pan Co-operative Pre-school</v>
          </cell>
          <cell r="C12" t="str">
            <v>Single</v>
          </cell>
          <cell r="D12" t="str">
            <v>NP</v>
          </cell>
          <cell r="E12">
            <v>41233.35833333333</v>
          </cell>
          <cell r="F12">
            <v>100</v>
          </cell>
          <cell r="G12">
            <v>5680.1</v>
          </cell>
          <cell r="H12">
            <v>3264.3</v>
          </cell>
          <cell r="I12">
            <v>0</v>
          </cell>
          <cell r="J12">
            <v>2415.8000000000002</v>
          </cell>
          <cell r="K12">
            <v>0.94</v>
          </cell>
        </row>
        <row r="13">
          <cell r="A13" t="str">
            <v>Jacks &amp; Jills Co-op Preschool of Ancaster Inc</v>
          </cell>
          <cell r="B13" t="str">
            <v>Jacks &amp; Jills Co-op Preschool of Ancaster</v>
          </cell>
          <cell r="C13" t="str">
            <v>Single</v>
          </cell>
          <cell r="D13" t="str">
            <v>NP</v>
          </cell>
          <cell r="E13">
            <v>41232.666666666664</v>
          </cell>
          <cell r="F13">
            <v>100</v>
          </cell>
          <cell r="G13">
            <v>6845.2999999999993</v>
          </cell>
          <cell r="H13">
            <v>4352.3999999999996</v>
          </cell>
          <cell r="I13">
            <v>0</v>
          </cell>
          <cell r="J13">
            <v>2492.9</v>
          </cell>
          <cell r="K13">
            <v>0.97</v>
          </cell>
        </row>
        <row r="14">
          <cell r="A14" t="str">
            <v>Ancaster Small Fry</v>
          </cell>
          <cell r="B14" t="str">
            <v>Ancaster Small Fry Pre-School</v>
          </cell>
          <cell r="C14" t="str">
            <v>Single</v>
          </cell>
          <cell r="D14" t="str">
            <v>NP</v>
          </cell>
          <cell r="E14">
            <v>41228.511805555558</v>
          </cell>
          <cell r="F14">
            <v>100</v>
          </cell>
          <cell r="G14">
            <v>7422.2999999999993</v>
          </cell>
          <cell r="H14">
            <v>5803.2</v>
          </cell>
          <cell r="I14">
            <v>0</v>
          </cell>
          <cell r="J14">
            <v>1619.1</v>
          </cell>
          <cell r="K14">
            <v>0.63</v>
          </cell>
        </row>
        <row r="15">
          <cell r="A15" t="str">
            <v>Honey Bears Co-op Preschool of Hamilton Inc</v>
          </cell>
          <cell r="B15" t="str">
            <v>Honey Bears Co-operative Preschool of Hamilton</v>
          </cell>
          <cell r="C15" t="str">
            <v>Single</v>
          </cell>
          <cell r="D15" t="str">
            <v>NP</v>
          </cell>
          <cell r="E15">
            <v>41228.572222222225</v>
          </cell>
          <cell r="F15">
            <v>100</v>
          </cell>
          <cell r="G15">
            <v>7422.2999999999993</v>
          </cell>
          <cell r="H15">
            <v>5803.2</v>
          </cell>
          <cell r="I15">
            <v>0</v>
          </cell>
          <cell r="J15">
            <v>1619.1</v>
          </cell>
          <cell r="K15">
            <v>0.63</v>
          </cell>
        </row>
        <row r="16">
          <cell r="A16" t="str">
            <v>Hamilton &amp; District Council of Co-op Preschools In</v>
          </cell>
          <cell r="B16" t="str">
            <v>HAMILTON &amp; DISTRICT COUNCIL of CO-OP  Preschools In</v>
          </cell>
          <cell r="C16" t="str">
            <v>Single</v>
          </cell>
          <cell r="D16" t="str">
            <v>NP</v>
          </cell>
          <cell r="E16">
            <v>41233.602083333331</v>
          </cell>
          <cell r="F16">
            <v>100</v>
          </cell>
          <cell r="G16">
            <v>9149.2000000000007</v>
          </cell>
          <cell r="H16">
            <v>0</v>
          </cell>
          <cell r="I16">
            <v>0</v>
          </cell>
          <cell r="J16">
            <v>9149.2000000000007</v>
          </cell>
          <cell r="K16">
            <v>3.56</v>
          </cell>
        </row>
        <row r="17">
          <cell r="A17" t="str">
            <v>Pied Piper Co-op Preschool of Hamilton Inc</v>
          </cell>
          <cell r="B17" t="str">
            <v>Pied Piper Co-operative Preschool</v>
          </cell>
          <cell r="C17" t="str">
            <v>Single</v>
          </cell>
          <cell r="D17" t="str">
            <v>NP</v>
          </cell>
          <cell r="E17">
            <v>41233.4</v>
          </cell>
          <cell r="F17">
            <v>100</v>
          </cell>
          <cell r="G17">
            <v>9702.9599999999991</v>
          </cell>
          <cell r="H17">
            <v>7544.16</v>
          </cell>
          <cell r="I17">
            <v>0</v>
          </cell>
          <cell r="J17">
            <v>2158.8000000000002</v>
          </cell>
          <cell r="K17">
            <v>0.84</v>
          </cell>
        </row>
        <row r="18">
          <cell r="A18" t="str">
            <v>St Mark's Co-op Preschool Inc</v>
          </cell>
          <cell r="B18" t="str">
            <v>St. Mark's Co-operative Pre-school</v>
          </cell>
          <cell r="C18" t="str">
            <v>Single</v>
          </cell>
          <cell r="D18" t="str">
            <v>NP</v>
          </cell>
          <cell r="E18">
            <v>41235.406944444447</v>
          </cell>
          <cell r="F18">
            <v>100</v>
          </cell>
          <cell r="G18">
            <v>10120.799999999999</v>
          </cell>
          <cell r="H18">
            <v>5803.2</v>
          </cell>
          <cell r="I18">
            <v>0</v>
          </cell>
          <cell r="J18">
            <v>4317.6000000000004</v>
          </cell>
          <cell r="K18">
            <v>1.68</v>
          </cell>
        </row>
        <row r="19">
          <cell r="A19" t="str">
            <v>Awesome Beginnings Co-op Nursery School Inc</v>
          </cell>
          <cell r="B19" t="str">
            <v>Awesome Beginnings Co-op Nursery School Inc</v>
          </cell>
          <cell r="C19" t="str">
            <v>Single</v>
          </cell>
          <cell r="D19" t="str">
            <v>NP</v>
          </cell>
          <cell r="E19">
            <v>41228.509722222225</v>
          </cell>
          <cell r="F19">
            <v>100</v>
          </cell>
          <cell r="G19">
            <v>10352.099999999999</v>
          </cell>
          <cell r="H19">
            <v>5803.2</v>
          </cell>
          <cell r="I19">
            <v>0</v>
          </cell>
          <cell r="J19">
            <v>4548.8999999999996</v>
          </cell>
          <cell r="K19">
            <v>1.77</v>
          </cell>
        </row>
        <row r="20">
          <cell r="A20" t="str">
            <v>St James Co-op  Nursery School of Dundas</v>
          </cell>
          <cell r="B20" t="str">
            <v>St. James Co-operative Nursery School of Dundas</v>
          </cell>
          <cell r="C20" t="str">
            <v>Single</v>
          </cell>
          <cell r="D20" t="str">
            <v>NP</v>
          </cell>
          <cell r="E20">
            <v>41239.462500000001</v>
          </cell>
          <cell r="F20">
            <v>100</v>
          </cell>
          <cell r="G20">
            <v>12356.68</v>
          </cell>
          <cell r="H20">
            <v>9401.18</v>
          </cell>
          <cell r="I20">
            <v>0</v>
          </cell>
          <cell r="J20">
            <v>2955.5</v>
          </cell>
          <cell r="K20">
            <v>1.1499999999999999</v>
          </cell>
        </row>
        <row r="21">
          <cell r="A21" t="str">
            <v>Benjamin Bunny Nursery School</v>
          </cell>
          <cell r="B21" t="str">
            <v>Benjamin Bunny Nursery School</v>
          </cell>
          <cell r="C21" t="str">
            <v>Single</v>
          </cell>
          <cell r="D21" t="str">
            <v>NP</v>
          </cell>
          <cell r="E21">
            <v>41239.453472222223</v>
          </cell>
          <cell r="F21">
            <v>100</v>
          </cell>
          <cell r="G21">
            <v>14844.599999999999</v>
          </cell>
          <cell r="H21">
            <v>11606.4</v>
          </cell>
          <cell r="I21">
            <v>0</v>
          </cell>
          <cell r="J21">
            <v>3238.2</v>
          </cell>
          <cell r="K21">
            <v>1.26</v>
          </cell>
        </row>
        <row r="22">
          <cell r="A22" t="str">
            <v>Kinderseeds</v>
          </cell>
          <cell r="B22" t="str">
            <v>Kinderseeds</v>
          </cell>
          <cell r="C22" t="str">
            <v>Single</v>
          </cell>
          <cell r="D22" t="str">
            <v>Comm</v>
          </cell>
          <cell r="E22">
            <v>41243.505555555559</v>
          </cell>
          <cell r="F22">
            <v>100</v>
          </cell>
          <cell r="G22">
            <v>15361.099999999999</v>
          </cell>
          <cell r="H22">
            <v>8704.7999999999993</v>
          </cell>
          <cell r="I22">
            <v>0</v>
          </cell>
          <cell r="J22">
            <v>6656.3</v>
          </cell>
          <cell r="K22">
            <v>2.59</v>
          </cell>
        </row>
        <row r="23">
          <cell r="A23" t="str">
            <v>Chestnut Tree Preschool Inc</v>
          </cell>
          <cell r="B23" t="str">
            <v>Chestnut Tree Preschool Inc</v>
          </cell>
          <cell r="C23" t="str">
            <v>Single</v>
          </cell>
          <cell r="D23" t="str">
            <v>NP</v>
          </cell>
          <cell r="E23">
            <v>41236.48333333333</v>
          </cell>
          <cell r="F23">
            <v>100</v>
          </cell>
          <cell r="G23">
            <v>19213.599999999999</v>
          </cell>
          <cell r="H23">
            <v>11606.4</v>
          </cell>
          <cell r="I23">
            <v>0</v>
          </cell>
          <cell r="J23">
            <v>7607.2</v>
          </cell>
          <cell r="K23">
            <v>2.96</v>
          </cell>
        </row>
        <row r="24">
          <cell r="A24" t="str">
            <v>Niwasa Early Learning and Care Centre</v>
          </cell>
          <cell r="B24" t="str">
            <v>Niwasa Early Learning and Care Centre</v>
          </cell>
          <cell r="C24" t="str">
            <v>Single</v>
          </cell>
          <cell r="D24" t="str">
            <v>NP</v>
          </cell>
          <cell r="E24">
            <v>41233.356249999997</v>
          </cell>
          <cell r="F24">
            <v>100</v>
          </cell>
          <cell r="G24">
            <v>30246.32</v>
          </cell>
          <cell r="H24">
            <v>20891.52</v>
          </cell>
          <cell r="I24">
            <v>0</v>
          </cell>
          <cell r="J24">
            <v>9354.7999999999993</v>
          </cell>
          <cell r="K24">
            <v>3.64</v>
          </cell>
        </row>
        <row r="25">
          <cell r="A25" t="str">
            <v>Sunny Days Nursery</v>
          </cell>
          <cell r="B25" t="str">
            <v>Sunny Days Nursery</v>
          </cell>
          <cell r="C25" t="str">
            <v>Single</v>
          </cell>
          <cell r="D25" t="str">
            <v>Comm</v>
          </cell>
          <cell r="E25">
            <v>41233.629861111112</v>
          </cell>
          <cell r="F25">
            <v>100</v>
          </cell>
          <cell r="G25">
            <v>31171.52</v>
          </cell>
          <cell r="H25">
            <v>20891.52</v>
          </cell>
          <cell r="I25">
            <v>0</v>
          </cell>
          <cell r="J25">
            <v>10280</v>
          </cell>
          <cell r="K25">
            <v>4</v>
          </cell>
        </row>
        <row r="26">
          <cell r="A26" t="str">
            <v>Daycare on Delaware</v>
          </cell>
          <cell r="B26" t="str">
            <v>Daycare on Delaware</v>
          </cell>
          <cell r="C26" t="str">
            <v>Single</v>
          </cell>
          <cell r="D26" t="str">
            <v>Comm</v>
          </cell>
          <cell r="E26">
            <v>41243.462500000001</v>
          </cell>
          <cell r="F26">
            <v>100</v>
          </cell>
          <cell r="G26">
            <v>33824.400000000001</v>
          </cell>
          <cell r="H26">
            <v>26114.400000000001</v>
          </cell>
          <cell r="I26">
            <v>0</v>
          </cell>
          <cell r="J26">
            <v>7710</v>
          </cell>
          <cell r="K26">
            <v>3</v>
          </cell>
        </row>
        <row r="27">
          <cell r="A27" t="str">
            <v>Redeemer University College</v>
          </cell>
          <cell r="B27" t="str">
            <v>Redeemer Child Care Centre</v>
          </cell>
          <cell r="C27" t="str">
            <v>Single</v>
          </cell>
          <cell r="D27" t="str">
            <v>NP</v>
          </cell>
          <cell r="E27">
            <v>41233.395833333336</v>
          </cell>
          <cell r="F27">
            <v>100</v>
          </cell>
          <cell r="G27">
            <v>35342.369999999995</v>
          </cell>
          <cell r="H27">
            <v>22980.67</v>
          </cell>
          <cell r="I27">
            <v>0</v>
          </cell>
          <cell r="J27">
            <v>12361.7</v>
          </cell>
          <cell r="K27">
            <v>4.8099999999999996</v>
          </cell>
        </row>
        <row r="28">
          <cell r="A28" t="str">
            <v>Way to Learn Daycare</v>
          </cell>
          <cell r="B28" t="str">
            <v>Way to Learn Daycare</v>
          </cell>
          <cell r="C28" t="str">
            <v>Single</v>
          </cell>
          <cell r="D28" t="str">
            <v>Comm</v>
          </cell>
          <cell r="E28">
            <v>41242.523611111108</v>
          </cell>
          <cell r="F28">
            <v>100</v>
          </cell>
          <cell r="G28">
            <v>38233.19</v>
          </cell>
          <cell r="H28">
            <v>26462.59</v>
          </cell>
          <cell r="I28">
            <v>0</v>
          </cell>
          <cell r="J28">
            <v>11770.6</v>
          </cell>
          <cell r="K28">
            <v>4.58</v>
          </cell>
        </row>
        <row r="29">
          <cell r="A29" t="str">
            <v>Mountain Nursery School</v>
          </cell>
          <cell r="B29" t="str">
            <v>Mountain Nursery School</v>
          </cell>
          <cell r="C29" t="str">
            <v>Single</v>
          </cell>
          <cell r="D29" t="str">
            <v>Comm</v>
          </cell>
          <cell r="E29">
            <v>41233.397916666669</v>
          </cell>
          <cell r="F29">
            <v>100</v>
          </cell>
          <cell r="G29">
            <v>41990.36</v>
          </cell>
          <cell r="H29">
            <v>27855.360000000001</v>
          </cell>
          <cell r="I29">
            <v>0</v>
          </cell>
          <cell r="J29">
            <v>14135</v>
          </cell>
          <cell r="K29">
            <v>5.5</v>
          </cell>
        </row>
        <row r="30">
          <cell r="A30" t="str">
            <v>Birch Avenue Child Care Centre</v>
          </cell>
          <cell r="B30" t="str">
            <v>Birch Avenue Child Care Centre</v>
          </cell>
          <cell r="C30" t="str">
            <v>Single</v>
          </cell>
          <cell r="D30" t="str">
            <v>Comm</v>
          </cell>
          <cell r="E30">
            <v>41242.402777777781</v>
          </cell>
          <cell r="F30">
            <v>100</v>
          </cell>
          <cell r="G30">
            <v>50239.199999999997</v>
          </cell>
          <cell r="H30">
            <v>34819.199999999997</v>
          </cell>
          <cell r="I30">
            <v>0</v>
          </cell>
          <cell r="J30">
            <v>15420</v>
          </cell>
          <cell r="K30">
            <v>6</v>
          </cell>
        </row>
        <row r="31">
          <cell r="A31" t="str">
            <v>LeBallon Rouge De Hamilton</v>
          </cell>
          <cell r="B31" t="str">
            <v>Le Ballon Rouge de Hamilton</v>
          </cell>
          <cell r="C31" t="str">
            <v>Single</v>
          </cell>
          <cell r="D31" t="str">
            <v>NP</v>
          </cell>
          <cell r="E31">
            <v>41233.347916666666</v>
          </cell>
          <cell r="F31">
            <v>100</v>
          </cell>
          <cell r="G31">
            <v>61848.960000000006</v>
          </cell>
          <cell r="H31">
            <v>36560.160000000003</v>
          </cell>
          <cell r="I31">
            <v>0</v>
          </cell>
          <cell r="J31">
            <v>25288.799999999999</v>
          </cell>
          <cell r="K31">
            <v>9.84</v>
          </cell>
        </row>
        <row r="32">
          <cell r="A32" t="str">
            <v>Hamilton Public Library Workplace Child Care Centr</v>
          </cell>
          <cell r="B32" t="str">
            <v>Hamilton Public Library Workplace Child Care Centr</v>
          </cell>
          <cell r="C32" t="str">
            <v>Single</v>
          </cell>
          <cell r="D32" t="str">
            <v>NP</v>
          </cell>
          <cell r="E32">
            <v>41239.46597222222</v>
          </cell>
          <cell r="F32">
            <v>100</v>
          </cell>
          <cell r="G32">
            <v>62343.040000000001</v>
          </cell>
          <cell r="H32">
            <v>41783.040000000001</v>
          </cell>
          <cell r="I32">
            <v>0</v>
          </cell>
          <cell r="J32">
            <v>20560</v>
          </cell>
          <cell r="K32">
            <v>8</v>
          </cell>
        </row>
        <row r="33">
          <cell r="A33" t="str">
            <v>Blossoms Child Care Centre Inc.</v>
          </cell>
          <cell r="B33" t="str">
            <v>Blossoms Child Care Centre Inc.</v>
          </cell>
          <cell r="C33" t="str">
            <v>Single</v>
          </cell>
          <cell r="D33" t="str">
            <v>Comm</v>
          </cell>
          <cell r="E33">
            <v>41232.681250000001</v>
          </cell>
          <cell r="F33">
            <v>100</v>
          </cell>
          <cell r="G33">
            <v>64270.54</v>
          </cell>
          <cell r="H33">
            <v>41783.040000000001</v>
          </cell>
          <cell r="I33">
            <v>0</v>
          </cell>
          <cell r="J33">
            <v>22487.5</v>
          </cell>
          <cell r="K33">
            <v>8.75</v>
          </cell>
        </row>
        <row r="34">
          <cell r="A34" t="str">
            <v>Garside Day Care Centre</v>
          </cell>
          <cell r="B34" t="str">
            <v>Garside Day Care Centre</v>
          </cell>
          <cell r="C34" t="str">
            <v>Single</v>
          </cell>
          <cell r="D34" t="str">
            <v>NP</v>
          </cell>
          <cell r="E34">
            <v>41239.44027777778</v>
          </cell>
          <cell r="F34">
            <v>100</v>
          </cell>
          <cell r="G34">
            <v>64270.54</v>
          </cell>
          <cell r="H34">
            <v>41783.040000000001</v>
          </cell>
          <cell r="I34">
            <v>0</v>
          </cell>
          <cell r="J34">
            <v>22487.5</v>
          </cell>
          <cell r="K34">
            <v>8.75</v>
          </cell>
        </row>
        <row r="35">
          <cell r="A35" t="str">
            <v>Imagineer’s Early Learning Centre</v>
          </cell>
          <cell r="B35" t="str">
            <v>Imagineer’s Early Learning Centre</v>
          </cell>
          <cell r="C35" t="str">
            <v>Single</v>
          </cell>
          <cell r="D35" t="str">
            <v>Comm</v>
          </cell>
          <cell r="E35">
            <v>41232.663194444445</v>
          </cell>
          <cell r="F35">
            <v>100</v>
          </cell>
          <cell r="G35">
            <v>64964.44</v>
          </cell>
          <cell r="H35">
            <v>41783.040000000001</v>
          </cell>
          <cell r="I35">
            <v>0</v>
          </cell>
          <cell r="J35">
            <v>23181.4</v>
          </cell>
          <cell r="K35">
            <v>9.02</v>
          </cell>
        </row>
        <row r="36">
          <cell r="A36" t="str">
            <v>St. Martin's Manor Early Learning Centre</v>
          </cell>
          <cell r="B36" t="str">
            <v>St. Martin's Manor Early Learning Centre</v>
          </cell>
          <cell r="C36" t="str">
            <v>Single</v>
          </cell>
          <cell r="D36" t="str">
            <v>NP</v>
          </cell>
          <cell r="E36">
            <v>41239.463888888888</v>
          </cell>
          <cell r="F36">
            <v>100</v>
          </cell>
          <cell r="G36">
            <v>65632.639999999999</v>
          </cell>
          <cell r="H36">
            <v>41783.040000000001</v>
          </cell>
          <cell r="I36">
            <v>0</v>
          </cell>
          <cell r="J36">
            <v>23849.599999999999</v>
          </cell>
          <cell r="K36">
            <v>9.2799999999999994</v>
          </cell>
        </row>
        <row r="37">
          <cell r="A37" t="str">
            <v>McMaster Students Union Incorporated</v>
          </cell>
          <cell r="B37" t="str">
            <v>McMaster Students Union Day Care Centre</v>
          </cell>
          <cell r="C37" t="str">
            <v>Single</v>
          </cell>
          <cell r="D37" t="str">
            <v>NP</v>
          </cell>
          <cell r="E37">
            <v>41233.394444444442</v>
          </cell>
          <cell r="F37">
            <v>100</v>
          </cell>
          <cell r="G37">
            <v>66609.240000000005</v>
          </cell>
          <cell r="H37">
            <v>41783.040000000001</v>
          </cell>
          <cell r="I37">
            <v>0</v>
          </cell>
          <cell r="J37">
            <v>24826.2</v>
          </cell>
          <cell r="K37">
            <v>9.66</v>
          </cell>
        </row>
        <row r="38">
          <cell r="A38" t="str">
            <v>Westmount Children's Centre</v>
          </cell>
          <cell r="B38" t="str">
            <v>Westmount Children's Centre</v>
          </cell>
          <cell r="C38" t="str">
            <v>Single</v>
          </cell>
          <cell r="D38" t="str">
            <v>Comm</v>
          </cell>
          <cell r="E38">
            <v>41233.586805555555</v>
          </cell>
          <cell r="F38">
            <v>100</v>
          </cell>
          <cell r="G38">
            <v>68125.540000000008</v>
          </cell>
          <cell r="H38">
            <v>41783.040000000001</v>
          </cell>
          <cell r="I38">
            <v>0</v>
          </cell>
          <cell r="J38">
            <v>26342.5</v>
          </cell>
          <cell r="K38">
            <v>10.25</v>
          </cell>
        </row>
        <row r="39">
          <cell r="A39" t="str">
            <v>Sunshine Daycare</v>
          </cell>
          <cell r="B39" t="str">
            <v>Sunshine Daycare</v>
          </cell>
          <cell r="C39" t="str">
            <v>Single</v>
          </cell>
          <cell r="D39" t="str">
            <v>Comm</v>
          </cell>
          <cell r="E39">
            <v>41246.655555555553</v>
          </cell>
          <cell r="F39">
            <v>100</v>
          </cell>
          <cell r="G39">
            <v>68814.44</v>
          </cell>
          <cell r="H39">
            <v>47586.239999999998</v>
          </cell>
          <cell r="I39">
            <v>0</v>
          </cell>
          <cell r="J39">
            <v>21228.2</v>
          </cell>
          <cell r="K39">
            <v>8.26</v>
          </cell>
        </row>
        <row r="40">
          <cell r="A40" t="str">
            <v>LaGarderie Le Petit Navire De Hamilton Inc</v>
          </cell>
          <cell r="B40" t="str">
            <v>La Garderie le Petit Navire</v>
          </cell>
          <cell r="C40" t="str">
            <v>Single</v>
          </cell>
          <cell r="D40" t="str">
            <v>NP</v>
          </cell>
          <cell r="E40">
            <v>41232.665972222225</v>
          </cell>
          <cell r="F40">
            <v>100</v>
          </cell>
          <cell r="G40">
            <v>68894.86</v>
          </cell>
          <cell r="H40">
            <v>46715.76</v>
          </cell>
          <cell r="I40">
            <v>0</v>
          </cell>
          <cell r="J40">
            <v>22179.1</v>
          </cell>
          <cell r="K40">
            <v>8.6300000000000008</v>
          </cell>
        </row>
        <row r="41">
          <cell r="A41" t="str">
            <v>Sunshine &amp; Rainbows Christian Day Care Ctr</v>
          </cell>
          <cell r="B41" t="str">
            <v>Sunshine &amp; Rainbows Christian Day Care Centre</v>
          </cell>
          <cell r="C41" t="str">
            <v>Single</v>
          </cell>
          <cell r="D41" t="str">
            <v>Comm</v>
          </cell>
          <cell r="E41">
            <v>41233.402083333334</v>
          </cell>
          <cell r="F41">
            <v>100</v>
          </cell>
          <cell r="G41">
            <v>71234.38</v>
          </cell>
          <cell r="H41">
            <v>48746.879999999997</v>
          </cell>
          <cell r="I41">
            <v>0</v>
          </cell>
          <cell r="J41">
            <v>22487.5</v>
          </cell>
          <cell r="K41">
            <v>8.75</v>
          </cell>
        </row>
        <row r="42">
          <cell r="A42" t="str">
            <v>Dundas Valley Montessori School</v>
          </cell>
          <cell r="B42" t="str">
            <v>Dundas Valley Montessori School</v>
          </cell>
          <cell r="C42" t="str">
            <v>Single</v>
          </cell>
          <cell r="D42" t="str">
            <v>Comm</v>
          </cell>
          <cell r="E42">
            <v>41228.522916666669</v>
          </cell>
          <cell r="F42">
            <v>100</v>
          </cell>
          <cell r="G42">
            <v>75692.899999999994</v>
          </cell>
          <cell r="H42">
            <v>52228.800000000003</v>
          </cell>
          <cell r="I42">
            <v>0</v>
          </cell>
          <cell r="J42">
            <v>23464.1</v>
          </cell>
          <cell r="K42">
            <v>9.1300000000000008</v>
          </cell>
        </row>
        <row r="43">
          <cell r="A43" t="str">
            <v>St Peter's Children's Day Care Centre of Hamiton</v>
          </cell>
          <cell r="B43" t="str">
            <v>St. Peter's Children's Day Care Centre of Hamilton</v>
          </cell>
          <cell r="C43" t="str">
            <v>Single</v>
          </cell>
          <cell r="D43" t="str">
            <v>NP</v>
          </cell>
          <cell r="E43">
            <v>41233.62777777778</v>
          </cell>
          <cell r="F43">
            <v>100</v>
          </cell>
          <cell r="G43">
            <v>76279.87</v>
          </cell>
          <cell r="H43">
            <v>49269.17</v>
          </cell>
          <cell r="I43">
            <v>0</v>
          </cell>
          <cell r="J43">
            <v>27010.7</v>
          </cell>
          <cell r="K43">
            <v>10.51</v>
          </cell>
        </row>
        <row r="44">
          <cell r="A44" t="str">
            <v>St Joachim Children's Centre of Ancaster Inc</v>
          </cell>
          <cell r="B44" t="str">
            <v>St. Joachim Children's Centre of Ancaster</v>
          </cell>
          <cell r="C44" t="str">
            <v>Single</v>
          </cell>
          <cell r="D44" t="str">
            <v>NP</v>
          </cell>
          <cell r="E44">
            <v>41233.410416666666</v>
          </cell>
          <cell r="F44">
            <v>100</v>
          </cell>
          <cell r="G44">
            <v>76519.48000000001</v>
          </cell>
          <cell r="H44">
            <v>44394.48</v>
          </cell>
          <cell r="I44">
            <v>0</v>
          </cell>
          <cell r="J44">
            <v>32125</v>
          </cell>
          <cell r="K44">
            <v>12.5</v>
          </cell>
        </row>
        <row r="45">
          <cell r="A45" t="str">
            <v>Temple Playhouse</v>
          </cell>
          <cell r="B45" t="str">
            <v>TEMPLE PLAYHOUSE ENRICHMENT SCHOOL INC.</v>
          </cell>
          <cell r="C45" t="str">
            <v>Single</v>
          </cell>
          <cell r="D45" t="str">
            <v>Comm</v>
          </cell>
          <cell r="E45">
            <v>41235.456250000003</v>
          </cell>
          <cell r="F45">
            <v>100</v>
          </cell>
          <cell r="G45">
            <v>79922.36</v>
          </cell>
          <cell r="H45">
            <v>50033.26</v>
          </cell>
          <cell r="I45">
            <v>0</v>
          </cell>
          <cell r="J45">
            <v>29889.1</v>
          </cell>
          <cell r="K45">
            <v>11.63</v>
          </cell>
        </row>
        <row r="46">
          <cell r="A46" t="str">
            <v>Lucky Day Nursery Inc</v>
          </cell>
          <cell r="B46" t="str">
            <v>Lucky Day Nursery</v>
          </cell>
          <cell r="C46" t="str">
            <v>Single</v>
          </cell>
          <cell r="D46" t="str">
            <v>Comm</v>
          </cell>
          <cell r="E46">
            <v>41232.669444444444</v>
          </cell>
          <cell r="F46">
            <v>100</v>
          </cell>
          <cell r="G46">
            <v>80125.72</v>
          </cell>
          <cell r="H46">
            <v>55710.720000000001</v>
          </cell>
          <cell r="I46">
            <v>0</v>
          </cell>
          <cell r="J46">
            <v>24415</v>
          </cell>
          <cell r="K46">
            <v>9.5</v>
          </cell>
        </row>
        <row r="47">
          <cell r="A47" t="str">
            <v>Cudley Corner Child Care Centre Inc</v>
          </cell>
          <cell r="B47" t="str">
            <v>Cudley Corner Child Care Centre Ltd-Hamilton</v>
          </cell>
          <cell r="C47" t="str">
            <v>Single</v>
          </cell>
          <cell r="D47" t="str">
            <v>Comm</v>
          </cell>
          <cell r="E47">
            <v>41232.680555555555</v>
          </cell>
          <cell r="F47">
            <v>100</v>
          </cell>
          <cell r="G47">
            <v>81721.62</v>
          </cell>
          <cell r="H47">
            <v>52809.120000000003</v>
          </cell>
          <cell r="I47">
            <v>0</v>
          </cell>
          <cell r="J47">
            <v>28912.5</v>
          </cell>
          <cell r="K47">
            <v>11.25</v>
          </cell>
        </row>
        <row r="48">
          <cell r="A48" t="str">
            <v>Red Hill Family Centre</v>
          </cell>
          <cell r="B48" t="str">
            <v>Red Hill Family Centre</v>
          </cell>
          <cell r="C48" t="str">
            <v>Single</v>
          </cell>
          <cell r="D48" t="str">
            <v>NP</v>
          </cell>
          <cell r="E48">
            <v>41239.626388888886</v>
          </cell>
          <cell r="F48">
            <v>100</v>
          </cell>
          <cell r="G48">
            <v>84436.56</v>
          </cell>
          <cell r="H48">
            <v>84436.56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Village Children's Centre of Waterdown</v>
          </cell>
          <cell r="B49" t="str">
            <v>Village Children's Centre of Waterdown</v>
          </cell>
          <cell r="C49" t="str">
            <v>Single</v>
          </cell>
          <cell r="D49" t="str">
            <v>NP</v>
          </cell>
          <cell r="E49">
            <v>41243.35833333333</v>
          </cell>
          <cell r="F49">
            <v>100</v>
          </cell>
          <cell r="G49">
            <v>86307</v>
          </cell>
          <cell r="H49">
            <v>52228.800000000003</v>
          </cell>
          <cell r="I49">
            <v>0</v>
          </cell>
          <cell r="J49">
            <v>34078.199999999997</v>
          </cell>
          <cell r="K49">
            <v>13.26</v>
          </cell>
        </row>
        <row r="50">
          <cell r="A50" t="str">
            <v>Tapawingo Day Care</v>
          </cell>
          <cell r="B50" t="str">
            <v>Tapawingo Day Care</v>
          </cell>
          <cell r="C50" t="str">
            <v>Single</v>
          </cell>
          <cell r="D50" t="str">
            <v>NP</v>
          </cell>
          <cell r="E50">
            <v>41233.649305555555</v>
          </cell>
          <cell r="F50">
            <v>100</v>
          </cell>
          <cell r="G50">
            <v>87614.38</v>
          </cell>
          <cell r="H50">
            <v>53099.28</v>
          </cell>
          <cell r="I50">
            <v>0</v>
          </cell>
          <cell r="J50">
            <v>34515.1</v>
          </cell>
          <cell r="K50">
            <v>13.43</v>
          </cell>
        </row>
        <row r="51">
          <cell r="A51" t="str">
            <v>Village Treehouse Childcare Inc.</v>
          </cell>
          <cell r="B51" t="str">
            <v>VILLAGE TREEHOUSE CHILD CARE INC.</v>
          </cell>
          <cell r="C51" t="str">
            <v>Single</v>
          </cell>
          <cell r="D51" t="str">
            <v>Comm</v>
          </cell>
          <cell r="E51">
            <v>41233.625</v>
          </cell>
          <cell r="F51">
            <v>100</v>
          </cell>
          <cell r="G51">
            <v>88374.56</v>
          </cell>
          <cell r="H51">
            <v>62674.559999999998</v>
          </cell>
          <cell r="I51">
            <v>0</v>
          </cell>
          <cell r="J51">
            <v>25700</v>
          </cell>
          <cell r="K51">
            <v>10</v>
          </cell>
        </row>
        <row r="52">
          <cell r="A52" t="str">
            <v>Noah's Ark Children's Centre</v>
          </cell>
          <cell r="B52" t="str">
            <v>Noah's Ark Children's Centre</v>
          </cell>
          <cell r="C52" t="str">
            <v>Single</v>
          </cell>
          <cell r="D52" t="str">
            <v>NP</v>
          </cell>
          <cell r="E52">
            <v>41233.398611111108</v>
          </cell>
          <cell r="F52">
            <v>100</v>
          </cell>
          <cell r="G52">
            <v>89104.12</v>
          </cell>
          <cell r="H52">
            <v>60063.12</v>
          </cell>
          <cell r="I52">
            <v>0</v>
          </cell>
          <cell r="J52">
            <v>29041</v>
          </cell>
          <cell r="K52">
            <v>11.3</v>
          </cell>
        </row>
        <row r="53">
          <cell r="A53" t="str">
            <v>Winona Children's Centre</v>
          </cell>
          <cell r="B53" t="str">
            <v>Winona Children's Centre</v>
          </cell>
          <cell r="C53" t="str">
            <v>Single</v>
          </cell>
          <cell r="D53" t="str">
            <v>Comm</v>
          </cell>
          <cell r="E53">
            <v>41239.505555555559</v>
          </cell>
          <cell r="F53">
            <v>100</v>
          </cell>
          <cell r="G53">
            <v>97372.01999999999</v>
          </cell>
          <cell r="H53">
            <v>68767.92</v>
          </cell>
          <cell r="I53">
            <v>0</v>
          </cell>
          <cell r="J53">
            <v>28604.1</v>
          </cell>
          <cell r="K53">
            <v>11.13</v>
          </cell>
        </row>
        <row r="54">
          <cell r="A54" t="str">
            <v>McMaster Children's Centre Inc</v>
          </cell>
          <cell r="B54" t="str">
            <v>McMaster Children's Centre</v>
          </cell>
          <cell r="C54" t="str">
            <v>Single</v>
          </cell>
          <cell r="D54" t="str">
            <v>NP</v>
          </cell>
          <cell r="E54">
            <v>41232.670138888891</v>
          </cell>
          <cell r="F54">
            <v>100</v>
          </cell>
          <cell r="G54">
            <v>103690.9</v>
          </cell>
          <cell r="H54">
            <v>69638.399999999994</v>
          </cell>
          <cell r="I54">
            <v>0</v>
          </cell>
          <cell r="J54">
            <v>34052.5</v>
          </cell>
          <cell r="K54">
            <v>13.25</v>
          </cell>
        </row>
        <row r="55">
          <cell r="A55" t="str">
            <v>Galbraith Day Care Services Inc</v>
          </cell>
          <cell r="B55" t="str">
            <v>Wee Watch Private Home Day Care Galbraith</v>
          </cell>
          <cell r="C55" t="str">
            <v>Single</v>
          </cell>
          <cell r="D55" t="str">
            <v>NP</v>
          </cell>
          <cell r="E55">
            <v>41228.529861111114</v>
          </cell>
          <cell r="F55">
            <v>100</v>
          </cell>
          <cell r="G55">
            <v>107311.57</v>
          </cell>
          <cell r="H55">
            <v>0</v>
          </cell>
          <cell r="I55">
            <v>98959.07</v>
          </cell>
          <cell r="J55">
            <v>8352.5</v>
          </cell>
          <cell r="K55">
            <v>3.25</v>
          </cell>
        </row>
        <row r="56">
          <cell r="A56" t="str">
            <v>Paramount Family Centre</v>
          </cell>
          <cell r="B56" t="str">
            <v>Paramount Family Centre</v>
          </cell>
          <cell r="C56" t="str">
            <v>Single</v>
          </cell>
          <cell r="D56" t="str">
            <v>NP</v>
          </cell>
          <cell r="E56">
            <v>41239.461805555555</v>
          </cell>
          <cell r="F56">
            <v>100</v>
          </cell>
          <cell r="G56">
            <v>113342.2</v>
          </cell>
          <cell r="H56">
            <v>73507.199999999997</v>
          </cell>
          <cell r="I56">
            <v>0</v>
          </cell>
          <cell r="J56">
            <v>39835</v>
          </cell>
          <cell r="K56">
            <v>15.5</v>
          </cell>
        </row>
        <row r="57">
          <cell r="A57" t="str">
            <v>Jamesville Children's Day Care Centre</v>
          </cell>
          <cell r="B57" t="str">
            <v>Jamesville Children's Centre</v>
          </cell>
          <cell r="C57" t="str">
            <v>Single</v>
          </cell>
          <cell r="D57" t="str">
            <v>NP</v>
          </cell>
          <cell r="E57">
            <v>41232.664583333331</v>
          </cell>
          <cell r="F57">
            <v>100</v>
          </cell>
          <cell r="G57">
            <v>124657.1</v>
          </cell>
          <cell r="H57">
            <v>75441.600000000006</v>
          </cell>
          <cell r="I57">
            <v>0</v>
          </cell>
          <cell r="J57">
            <v>49215.5</v>
          </cell>
          <cell r="K57">
            <v>19.149999999999999</v>
          </cell>
        </row>
        <row r="58">
          <cell r="A58" t="str">
            <v>Ancaster Little Gems Children's Centre</v>
          </cell>
          <cell r="B58" t="str">
            <v>Ancaster Little Gems Children's Centre</v>
          </cell>
          <cell r="C58" t="str">
            <v>Single</v>
          </cell>
          <cell r="D58" t="str">
            <v>Comm</v>
          </cell>
          <cell r="E58">
            <v>41239.400694444441</v>
          </cell>
          <cell r="F58">
            <v>100</v>
          </cell>
          <cell r="G58">
            <v>133523.54999999999</v>
          </cell>
          <cell r="H58">
            <v>86235.55</v>
          </cell>
          <cell r="I58">
            <v>0</v>
          </cell>
          <cell r="J58">
            <v>47288</v>
          </cell>
          <cell r="K58">
            <v>18.399999999999999</v>
          </cell>
        </row>
        <row r="59">
          <cell r="A59" t="str">
            <v>Kindertown Child Care Centre</v>
          </cell>
          <cell r="B59" t="str">
            <v>Kindertown Child Care Centre</v>
          </cell>
          <cell r="C59" t="str">
            <v>Single</v>
          </cell>
          <cell r="D59" t="str">
            <v>Comm</v>
          </cell>
          <cell r="E59">
            <v>41232.675000000003</v>
          </cell>
          <cell r="F59">
            <v>100</v>
          </cell>
          <cell r="G59">
            <v>138619.59</v>
          </cell>
          <cell r="H59">
            <v>91922.69</v>
          </cell>
          <cell r="I59">
            <v>0</v>
          </cell>
          <cell r="J59">
            <v>46696.9</v>
          </cell>
          <cell r="K59">
            <v>18.170000000000002</v>
          </cell>
        </row>
        <row r="60">
          <cell r="A60" t="str">
            <v>Central Day Care</v>
          </cell>
          <cell r="B60" t="str">
            <v>Central Day Care</v>
          </cell>
          <cell r="C60" t="str">
            <v>Single</v>
          </cell>
          <cell r="D60" t="str">
            <v>Comm</v>
          </cell>
          <cell r="E60">
            <v>41228.51458333333</v>
          </cell>
          <cell r="F60">
            <v>100</v>
          </cell>
          <cell r="G60">
            <v>141929.91999999998</v>
          </cell>
          <cell r="H60">
            <v>90529.919999999998</v>
          </cell>
          <cell r="I60">
            <v>0</v>
          </cell>
          <cell r="J60">
            <v>51400</v>
          </cell>
          <cell r="K60">
            <v>20</v>
          </cell>
        </row>
        <row r="61">
          <cell r="A61" t="str">
            <v>Paradise Corner Children's Centre</v>
          </cell>
          <cell r="B61" t="str">
            <v>Paradise Corners Children's Centre</v>
          </cell>
          <cell r="C61" t="str">
            <v>Single</v>
          </cell>
          <cell r="D61" t="str">
            <v>Comm</v>
          </cell>
          <cell r="E61">
            <v>41242.435416666667</v>
          </cell>
          <cell r="F61">
            <v>100</v>
          </cell>
          <cell r="G61">
            <v>151274.47</v>
          </cell>
          <cell r="H61">
            <v>96661.97</v>
          </cell>
          <cell r="I61">
            <v>0</v>
          </cell>
          <cell r="J61">
            <v>54612.5</v>
          </cell>
          <cell r="K61">
            <v>21.25</v>
          </cell>
        </row>
        <row r="62">
          <cell r="A62" t="str">
            <v>Golfwood Day Care Service Inc</v>
          </cell>
          <cell r="B62" t="str">
            <v>Golfwood Day Care Service Inc</v>
          </cell>
          <cell r="C62" t="str">
            <v>Single</v>
          </cell>
          <cell r="D62" t="str">
            <v>NP</v>
          </cell>
          <cell r="E62">
            <v>41232.645138888889</v>
          </cell>
          <cell r="F62">
            <v>100</v>
          </cell>
          <cell r="G62">
            <v>155559.39000000001</v>
          </cell>
          <cell r="H62">
            <v>0</v>
          </cell>
          <cell r="I62">
            <v>142709.39000000001</v>
          </cell>
          <cell r="J62">
            <v>12850</v>
          </cell>
          <cell r="K62">
            <v>5</v>
          </cell>
        </row>
        <row r="63">
          <cell r="A63" t="str">
            <v>Meadowlands Preschool Inc.</v>
          </cell>
          <cell r="B63" t="str">
            <v>Meadowlands Preschool Inc.</v>
          </cell>
          <cell r="C63" t="str">
            <v>Single</v>
          </cell>
          <cell r="D63" t="str">
            <v>Comm</v>
          </cell>
          <cell r="E63">
            <v>41233.396527777775</v>
          </cell>
          <cell r="F63">
            <v>100</v>
          </cell>
          <cell r="G63">
            <v>161308.46000000002</v>
          </cell>
          <cell r="H63">
            <v>110550.96</v>
          </cell>
          <cell r="I63">
            <v>0</v>
          </cell>
          <cell r="J63">
            <v>50757.5</v>
          </cell>
          <cell r="K63">
            <v>19.75</v>
          </cell>
        </row>
        <row r="64">
          <cell r="A64" t="str">
            <v>Childventures Early Learning Academy</v>
          </cell>
          <cell r="B64" t="str">
            <v>Childventures Early Learning Academy</v>
          </cell>
          <cell r="C64" t="str">
            <v>Single</v>
          </cell>
          <cell r="D64" t="str">
            <v>Comm</v>
          </cell>
          <cell r="E64">
            <v>41228.568749999999</v>
          </cell>
          <cell r="F64">
            <v>100</v>
          </cell>
          <cell r="G64">
            <v>169565.63</v>
          </cell>
          <cell r="H64">
            <v>107243.13</v>
          </cell>
          <cell r="I64">
            <v>0</v>
          </cell>
          <cell r="J64">
            <v>62322.5</v>
          </cell>
          <cell r="K64">
            <v>24.25</v>
          </cell>
        </row>
        <row r="65">
          <cell r="A65" t="str">
            <v>St Matthew's Children's Centre</v>
          </cell>
          <cell r="B65" t="str">
            <v>St. Matthew's Children's Centre</v>
          </cell>
          <cell r="C65" t="str">
            <v>Single</v>
          </cell>
          <cell r="D65" t="str">
            <v>NP</v>
          </cell>
          <cell r="E65">
            <v>41234.517361111109</v>
          </cell>
          <cell r="F65">
            <v>100</v>
          </cell>
          <cell r="G65">
            <v>195425.04</v>
          </cell>
          <cell r="H65">
            <v>41783.040000000001</v>
          </cell>
          <cell r="I65">
            <v>0</v>
          </cell>
          <cell r="J65">
            <v>153642</v>
          </cell>
          <cell r="K65">
            <v>60.5</v>
          </cell>
        </row>
        <row r="66">
          <cell r="A66" t="str">
            <v>Little Peoples Day Care</v>
          </cell>
          <cell r="B66" t="str">
            <v>Little Peoples Day Care Centre</v>
          </cell>
          <cell r="C66" t="str">
            <v>Single</v>
          </cell>
          <cell r="D66" t="str">
            <v>NP</v>
          </cell>
          <cell r="E66">
            <v>41239.452777777777</v>
          </cell>
          <cell r="F66">
            <v>100</v>
          </cell>
          <cell r="G66">
            <v>218668.22999999998</v>
          </cell>
          <cell r="H66">
            <v>142236.43</v>
          </cell>
          <cell r="I66">
            <v>0</v>
          </cell>
          <cell r="J66">
            <v>76431.8</v>
          </cell>
          <cell r="K66">
            <v>29.74</v>
          </cell>
        </row>
        <row r="67">
          <cell r="A67" t="str">
            <v>First Class Children's Centre</v>
          </cell>
          <cell r="B67" t="str">
            <v>First Class Children's Centre</v>
          </cell>
          <cell r="C67" t="str">
            <v>Single</v>
          </cell>
          <cell r="D67" t="str">
            <v>Comm</v>
          </cell>
          <cell r="E67">
            <v>41239.49722222222</v>
          </cell>
          <cell r="F67">
            <v>100</v>
          </cell>
          <cell r="G67">
            <v>316109.04000000004</v>
          </cell>
          <cell r="H67">
            <v>215879.04000000001</v>
          </cell>
          <cell r="I67">
            <v>0</v>
          </cell>
          <cell r="J67">
            <v>100230</v>
          </cell>
          <cell r="K67">
            <v>39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"/>
      <sheetName val="Calcuation by HO"/>
      <sheetName val="calc Mult"/>
      <sheetName val="Sheet1"/>
    </sheetNames>
    <sheetDataSet>
      <sheetData sheetId="0"/>
      <sheetData sheetId="1">
        <row r="1">
          <cell r="K1">
            <v>4.8360000000000003</v>
          </cell>
        </row>
        <row r="2">
          <cell r="L2">
            <v>1.8640000000000001</v>
          </cell>
        </row>
      </sheetData>
      <sheetData sheetId="2">
        <row r="4">
          <cell r="B4" t="str">
            <v>Site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inar"/>
      <sheetName val="Oct 22 sign in"/>
      <sheetName val="Oct 22"/>
      <sheetName val="Oct 23"/>
      <sheetName val="Oct 23 sign in"/>
      <sheetName val="Conf email"/>
      <sheetName val="Registration"/>
      <sheetName val="Summary"/>
      <sheetName val="Invitations"/>
      <sheetName val="Second  Invite"/>
      <sheetName val="New Users"/>
      <sheetName val="not att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Site Name</v>
          </cell>
          <cell r="D3" t="str">
            <v>Email</v>
          </cell>
          <cell r="E3" t="str">
            <v>Name</v>
          </cell>
        </row>
        <row r="4">
          <cell r="C4" t="str">
            <v>Early Scholars Preschool</v>
          </cell>
          <cell r="D4" t="str">
            <v>tammyleach@earlyscholarspreschool.com</v>
          </cell>
          <cell r="E4" t="str">
            <v>Tammy Leach</v>
          </cell>
        </row>
        <row r="5">
          <cell r="C5" t="str">
            <v>Fan-Tastic Scholars Child Learning Centre</v>
          </cell>
          <cell r="D5" t="str">
            <v>supervisor@fantasticscholars.ca</v>
          </cell>
          <cell r="E5" t="str">
            <v>Jonathan Carline</v>
          </cell>
        </row>
        <row r="6">
          <cell r="C6" t="str">
            <v>Little Learning House - Fennell</v>
          </cell>
          <cell r="D6" t="str">
            <v>christine.m@littlelearninghouse.com</v>
          </cell>
          <cell r="E6" t="str">
            <v>Christine Max</v>
          </cell>
        </row>
        <row r="7">
          <cell r="C7" t="str">
            <v>St. James Co-operative Nursery School of Dundas</v>
          </cell>
          <cell r="D7" t="str">
            <v>honestly_mom@hotmail.com</v>
          </cell>
          <cell r="E7" t="str">
            <v>Michelle Franks</v>
          </cell>
        </row>
        <row r="8">
          <cell r="C8" t="str">
            <v>St. Martin's Manor Early Learning Centre</v>
          </cell>
          <cell r="D8" t="str">
            <v>sbrown@cfshw.com</v>
          </cell>
          <cell r="E8" t="str">
            <v>Sherry Brown</v>
          </cell>
        </row>
        <row r="9">
          <cell r="C9" t="str">
            <v>Sunshine Daycare</v>
          </cell>
          <cell r="E9" t="str">
            <v>Arlene</v>
          </cell>
        </row>
        <row r="10">
          <cell r="C10" t="str">
            <v>Today's Family</v>
          </cell>
          <cell r="D10" t="str">
            <v>sciprietti@todaysfamily.ca</v>
          </cell>
          <cell r="E10" t="str">
            <v>Sandy Ciprietti (cancelled)</v>
          </cell>
        </row>
        <row r="11">
          <cell r="C11" t="str">
            <v>VILLAGE TREEHOUSE CHILD CARE INC.</v>
          </cell>
          <cell r="D11" t="str">
            <v>Shirley is registered under Lucky Day</v>
          </cell>
          <cell r="E11" t="str">
            <v>Shirley McCoy</v>
          </cell>
        </row>
        <row r="12">
          <cell r="C12" t="str">
            <v>Westdale Children's School</v>
          </cell>
          <cell r="D12" t="str">
            <v>info@westdalechildrensschool.org</v>
          </cell>
          <cell r="E12" t="str">
            <v>Elizabeth Garrett</v>
          </cell>
        </row>
        <row r="13">
          <cell r="C13" t="str">
            <v>Austin Academy "For Early Learners"</v>
          </cell>
          <cell r="D13" t="str">
            <v>austinacademy@bellnet.ca</v>
          </cell>
          <cell r="E13" t="str">
            <v>Kelly Austin</v>
          </cell>
        </row>
        <row r="14">
          <cell r="C14" t="str">
            <v>Daycare on Delaware</v>
          </cell>
          <cell r="D14" t="str">
            <v>daycaredelaware@cogeco.net</v>
          </cell>
          <cell r="E14" t="str">
            <v>Christine Potter</v>
          </cell>
        </row>
        <row r="15">
          <cell r="C15" t="str">
            <v>Hamilton Early Learning Centre</v>
          </cell>
          <cell r="D15" t="str">
            <v>helc@cogeco.net</v>
          </cell>
          <cell r="E15" t="str">
            <v>Karen McMaster</v>
          </cell>
        </row>
        <row r="16">
          <cell r="C16" t="str">
            <v>Hamilton East Kiwanis - Queen Mary Site</v>
          </cell>
          <cell r="D16" t="str">
            <v>janice.m@kboysandgirlsclub.com</v>
          </cell>
          <cell r="E16" t="str">
            <v>Janice Morgan</v>
          </cell>
        </row>
        <row r="17">
          <cell r="C17" t="str">
            <v>Our Lady of the Assumption Before and After School Program</v>
          </cell>
          <cell r="D17" t="str">
            <v>270cc@hwcdsb.ca</v>
          </cell>
          <cell r="E17" t="str">
            <v>Trish Weninger</v>
          </cell>
        </row>
        <row r="18">
          <cell r="C18" t="str">
            <v>St Ann - Ancaster Before &amp; After</v>
          </cell>
          <cell r="D18" t="str">
            <v>310cc@hwcdsb.ca</v>
          </cell>
          <cell r="E18" t="str">
            <v>Irene Ferreira</v>
          </cell>
        </row>
        <row r="19">
          <cell r="C19" t="str">
            <v>Annunciation of Our Lord B&amp;A School Program</v>
          </cell>
          <cell r="D19" t="str">
            <v>470cc@hwcdsb.ca</v>
          </cell>
          <cell r="E19" t="str">
            <v>Elisabeth Lourenco</v>
          </cell>
        </row>
        <row r="20">
          <cell r="C20" t="str">
            <v>St. Mark Before and After School Program</v>
          </cell>
          <cell r="D20" t="str">
            <v>517cc@hwcdsb.ca</v>
          </cell>
          <cell r="E20" t="str">
            <v>Amanda Hill</v>
          </cell>
        </row>
        <row r="21">
          <cell r="C21" t="str">
            <v>St. Michael Before and After School Program</v>
          </cell>
          <cell r="D21" t="str">
            <v>540cc@hwcdsb.ca</v>
          </cell>
          <cell r="E21" t="str">
            <v>Palmina Filipovic</v>
          </cell>
        </row>
        <row r="22">
          <cell r="C22" t="str">
            <v>St. Teresa of Avila Before and After School Program</v>
          </cell>
          <cell r="D22" t="str">
            <v>565cc@hwcdsb.ca</v>
          </cell>
          <cell r="E22" t="str">
            <v>Amanda Wilson</v>
          </cell>
        </row>
        <row r="23">
          <cell r="C23" t="str">
            <v>St Vincent de Paul Childrens Centre</v>
          </cell>
          <cell r="D23" t="str">
            <v>590cc@hwcdsb.ca</v>
          </cell>
          <cell r="E23" t="str">
            <v>Jodie Townsend-ligner</v>
          </cell>
        </row>
        <row r="24">
          <cell r="C24" t="str">
            <v>Kinderseeds</v>
          </cell>
          <cell r="D24" t="str">
            <v>kinderseeds@hotmail.com</v>
          </cell>
          <cell r="E24" t="str">
            <v>Sherri Crechiola</v>
          </cell>
        </row>
        <row r="25">
          <cell r="C25" t="str">
            <v>La Garderie le Petit Navire</v>
          </cell>
          <cell r="D25" t="str">
            <v>lepetitnavire@hotmail.com</v>
          </cell>
          <cell r="E25" t="str">
            <v>Julie Oke</v>
          </cell>
        </row>
        <row r="26">
          <cell r="C26" t="str">
            <v>Little Learning House Infant and Toddler Centre</v>
          </cell>
          <cell r="D26" t="str">
            <v>alissa.t@littlelearninghouse.com</v>
          </cell>
          <cell r="E26" t="str">
            <v>Alissa Timmins</v>
          </cell>
        </row>
        <row r="27">
          <cell r="C27" t="str">
            <v>Little Peoples Day Care Centre</v>
          </cell>
          <cell r="D27" t="str">
            <v>lpdc@shaw.ca</v>
          </cell>
          <cell r="E27" t="str">
            <v>Nan Miles</v>
          </cell>
        </row>
        <row r="28">
          <cell r="C28" t="str">
            <v>Lucky Day Nursery</v>
          </cell>
          <cell r="D28" t="str">
            <v>shirley_mccoy@hotmail.com</v>
          </cell>
          <cell r="E28" t="str">
            <v>Shirley McCoy</v>
          </cell>
        </row>
        <row r="29">
          <cell r="C29" t="str">
            <v>Red Hill Family Centre</v>
          </cell>
          <cell r="D29" t="str">
            <v>Jo-Anne.Case@hamilton.ca</v>
          </cell>
          <cell r="E29" t="str">
            <v>Jo-Anne Case</v>
          </cell>
        </row>
        <row r="30">
          <cell r="C30" t="str">
            <v>Stoney Creek Co-operative Pre-School</v>
          </cell>
          <cell r="D30" t="str">
            <v>president@stoneycreekcoop.ca</v>
          </cell>
          <cell r="E30" t="str">
            <v>Daniella Kupis</v>
          </cell>
        </row>
        <row r="31">
          <cell r="C31" t="str">
            <v>Sunshine &amp; Rainbows Christian Day Care Centre</v>
          </cell>
          <cell r="D31" t="str">
            <v>kathy@sunshineandrainbow.com</v>
          </cell>
          <cell r="E31" t="str">
            <v>Kathy Campanaro</v>
          </cell>
        </row>
        <row r="32">
          <cell r="C32" t="str">
            <v>Today's Family</v>
          </cell>
          <cell r="D32" t="str">
            <v>ddryden@todaysfamily.ca</v>
          </cell>
          <cell r="E32" t="str">
            <v>Denise Dryden</v>
          </cell>
        </row>
        <row r="33">
          <cell r="C33" t="str">
            <v>Winona Elementary School</v>
          </cell>
          <cell r="D33" t="str">
            <v>breia@umbrellafamily.com</v>
          </cell>
          <cell r="E33" t="str">
            <v>Teresa Vermeulen</v>
          </cell>
        </row>
        <row r="34">
          <cell r="C34" t="str">
            <v>Ray Lewis Children's Centre</v>
          </cell>
          <cell r="D34" t="str">
            <v>christine@umbrellafamily.com</v>
          </cell>
          <cell r="E34" t="str">
            <v>Christine Kott</v>
          </cell>
        </row>
        <row r="35">
          <cell r="C35" t="str">
            <v>Gatestone Children's Centre</v>
          </cell>
          <cell r="D35" t="str">
            <v>jodi@umbrellafamily.com</v>
          </cell>
          <cell r="E35" t="str">
            <v>Jodi Madore</v>
          </cell>
        </row>
        <row r="36">
          <cell r="C36" t="str">
            <v>Helen Detwiler Children's Centre</v>
          </cell>
          <cell r="D36" t="str">
            <v>krista@umbrellafamily.com</v>
          </cell>
          <cell r="E36" t="str">
            <v>Krista Genesiee</v>
          </cell>
        </row>
        <row r="37">
          <cell r="C37" t="str">
            <v>Elizabeth Bagshaw</v>
          </cell>
          <cell r="D37" t="str">
            <v>lynn@umbrellafamily.com</v>
          </cell>
          <cell r="E37" t="str">
            <v>Samantha Pigelli-Atta</v>
          </cell>
        </row>
        <row r="38">
          <cell r="C38" t="str">
            <v>Glen Echo Children's Centre</v>
          </cell>
          <cell r="D38" t="str">
            <v>lynn@umbrellafamily.com</v>
          </cell>
          <cell r="E38" t="str">
            <v>Angela Pearce</v>
          </cell>
        </row>
        <row r="39">
          <cell r="C39" t="str">
            <v>Sir Wilfrid Laurier Children's Centre</v>
          </cell>
          <cell r="D39" t="str">
            <v>missy@umbrellafamily.com</v>
          </cell>
          <cell r="E39" t="str">
            <v>Missy Ashley</v>
          </cell>
        </row>
        <row r="40">
          <cell r="C40" t="str">
            <v>additional staff</v>
          </cell>
          <cell r="D40" t="str">
            <v>Tasha Reid</v>
          </cell>
          <cell r="E40" t="str">
            <v>Tasha Reid</v>
          </cell>
        </row>
        <row r="41">
          <cell r="C41" t="str">
            <v>Village Children's Centre of Waterdown</v>
          </cell>
          <cell r="D41" t="str">
            <v>tracey.dorr@villagechildrencentre.com</v>
          </cell>
          <cell r="E41" t="str">
            <v>Tracey Dorr</v>
          </cell>
        </row>
        <row r="42">
          <cell r="C42" t="str">
            <v>Way to Learn Daycare</v>
          </cell>
          <cell r="D42" t="str">
            <v>info@waytolearndaycare.ca</v>
          </cell>
          <cell r="E42" t="str">
            <v>Pam McLean</v>
          </cell>
        </row>
        <row r="43">
          <cell r="C43" t="str">
            <v>Central Day Care</v>
          </cell>
          <cell r="D43" t="str">
            <v>centraldaycare@bellnet.ca</v>
          </cell>
          <cell r="E43" t="str">
            <v>Laura Martindale</v>
          </cell>
        </row>
        <row r="44">
          <cell r="C44" t="str">
            <v>First Class Children's Centre</v>
          </cell>
          <cell r="D44" t="str">
            <v>gbarone@cogeco.net</v>
          </cell>
          <cell r="E44" t="str">
            <v>Gabe Barone</v>
          </cell>
        </row>
        <row r="45">
          <cell r="C45" t="str">
            <v>Hamilton East Kiwanis Boys and Girls Club ELCC</v>
          </cell>
          <cell r="D45" t="str">
            <v>megan@kboysandgirlsclub.com</v>
          </cell>
          <cell r="E45" t="str">
            <v>Megan Fluelling</v>
          </cell>
        </row>
        <row r="46">
          <cell r="C46" t="str">
            <v>Cathedral Children's Centre</v>
          </cell>
          <cell r="D46" t="str">
            <v>010cc@hwcdsb.ca</v>
          </cell>
          <cell r="E46" t="str">
            <v>Daphne Scarfe</v>
          </cell>
        </row>
        <row r="47">
          <cell r="C47" t="str">
            <v>Corpus Christi Before and After School Program</v>
          </cell>
          <cell r="D47" t="str">
            <v>190cc@hwcdsb.ca</v>
          </cell>
          <cell r="E47" t="str">
            <v>Sonia Fabizio</v>
          </cell>
        </row>
        <row r="48">
          <cell r="C48" t="str">
            <v>Holy Name of Mary Before and After School Program</v>
          </cell>
          <cell r="D48" t="str">
            <v>225cc@hwcdsb.ca</v>
          </cell>
          <cell r="E48" t="str">
            <v>Karen Gallant</v>
          </cell>
        </row>
        <row r="49">
          <cell r="C49" t="str">
            <v>Immaculate Conception Before and After School Program</v>
          </cell>
          <cell r="D49" t="str">
            <v>245cc@hwcdsb.ca</v>
          </cell>
          <cell r="E49" t="str">
            <v>Anna Casalanguida</v>
          </cell>
        </row>
        <row r="50">
          <cell r="C50" t="str">
            <v>Immaculate Heart of Mary Early Learning &amp; Child Care Centre</v>
          </cell>
          <cell r="D50" t="str">
            <v>250cc@hwcdsb.ca</v>
          </cell>
          <cell r="E50" t="str">
            <v>Dina Phillips</v>
          </cell>
        </row>
        <row r="51">
          <cell r="C51" t="str">
            <v>Blessed Teresa of Calcutta School Age Program</v>
          </cell>
          <cell r="D51" t="str">
            <v>258cc@hwcdsb.ca</v>
          </cell>
          <cell r="E51" t="str">
            <v>Dianne Sandqvist</v>
          </cell>
        </row>
        <row r="52">
          <cell r="C52" t="str">
            <v>Regina Mundi Before &amp; After School Program</v>
          </cell>
          <cell r="D52" t="str">
            <v>290cc@hwcdsb.ca</v>
          </cell>
          <cell r="E52" t="str">
            <v>Katarina Josipovic</v>
          </cell>
        </row>
        <row r="53">
          <cell r="C53" t="str">
            <v>St Bernadette Early Learning and Care Centre</v>
          </cell>
          <cell r="D53" t="str">
            <v>350cc@hwcdsb.ca</v>
          </cell>
          <cell r="E53" t="str">
            <v>Carla Medeiros</v>
          </cell>
        </row>
        <row r="54">
          <cell r="C54" t="str">
            <v>St. Clare of Assisi Before &amp; After School Program</v>
          </cell>
          <cell r="D54" t="str">
            <v>395cc@hwcdsb.ca</v>
          </cell>
          <cell r="E54" t="str">
            <v>Karen Clark</v>
          </cell>
        </row>
        <row r="55">
          <cell r="C55" t="str">
            <v>St. Joseph Before and After School Program</v>
          </cell>
          <cell r="D55" t="str">
            <v>490cc@hwcdsb.ca</v>
          </cell>
          <cell r="E55" t="str">
            <v>Sherelle Wilsack</v>
          </cell>
        </row>
        <row r="56">
          <cell r="C56" t="str">
            <v>St. Marguerite d'Youville Children's Centre</v>
          </cell>
          <cell r="D56" t="str">
            <v>515cc@hwcdsb.ca</v>
          </cell>
          <cell r="E56" t="str">
            <v>Jessie Gavran</v>
          </cell>
        </row>
        <row r="57">
          <cell r="C57" t="str">
            <v>Guardian Angels Before and After School Program</v>
          </cell>
          <cell r="D57" t="str">
            <v>carmela.nasso@gmail.com</v>
          </cell>
          <cell r="E57" t="str">
            <v>Carmela Zelenika</v>
          </cell>
        </row>
        <row r="58">
          <cell r="C58" t="str">
            <v>Head Office</v>
          </cell>
          <cell r="D58" t="str">
            <v>diane.medeiros@hwcdsb.ca</v>
          </cell>
          <cell r="E58" t="str">
            <v>Diane Medeiros</v>
          </cell>
        </row>
        <row r="59">
          <cell r="C59" t="str">
            <v>St. John Paul II Before &amp; After School Program</v>
          </cell>
          <cell r="D59" t="str">
            <v>Kathleendaneluk@gmail.com</v>
          </cell>
          <cell r="E59" t="str">
            <v>Kathleen Daneluk</v>
          </cell>
        </row>
        <row r="60">
          <cell r="C60" t="str">
            <v>Jamesville Children's Centre</v>
          </cell>
          <cell r="D60" t="str">
            <v>jamesvillechildcentre@bellnet.ca</v>
          </cell>
          <cell r="E60" t="str">
            <v>Theresa Szpytma</v>
          </cell>
        </row>
        <row r="61">
          <cell r="C61" t="str">
            <v>Le Ballon Rouge de Hamilton</v>
          </cell>
          <cell r="D61" t="str">
            <v>leballonrouge@csdccs.edu.on.ca</v>
          </cell>
          <cell r="E61" t="str">
            <v>Nancy Baverstock</v>
          </cell>
        </row>
        <row r="62">
          <cell r="C62" t="str">
            <v>Peekaboo Child Care Centre - LEAP</v>
          </cell>
          <cell r="D62" t="str">
            <v>cari@peekabookid.com</v>
          </cell>
          <cell r="E62" t="str">
            <v>Cari Gangaram</v>
          </cell>
        </row>
        <row r="63">
          <cell r="C63" t="str">
            <v>Peekaboo Child Care Centre - Hamilton St</v>
          </cell>
          <cell r="D63" t="str">
            <v>tgangaram@rogers.com</v>
          </cell>
          <cell r="E63" t="str">
            <v>Terry Gangaram</v>
          </cell>
        </row>
        <row r="64">
          <cell r="C64" t="str">
            <v>St. Joachim Children's Centre of Ancaster</v>
          </cell>
          <cell r="D64" t="str">
            <v>473cc@hwcdsb.ca</v>
          </cell>
          <cell r="E64" t="str">
            <v>Heather Ross-Baxter</v>
          </cell>
        </row>
        <row r="65">
          <cell r="C65" t="str">
            <v>Stoney Creek Child Care Centre Inc.</v>
          </cell>
          <cell r="D65" t="str">
            <v>info@stoneycreekchildcare.com</v>
          </cell>
          <cell r="E65" t="str">
            <v>Morag Samaha</v>
          </cell>
        </row>
        <row r="66">
          <cell r="C66" t="str">
            <v>Tapawingo Day Care</v>
          </cell>
          <cell r="D66" t="str">
            <v>tapawingodaycare@rogers.com</v>
          </cell>
          <cell r="E66" t="str">
            <v>Rose Hill</v>
          </cell>
        </row>
        <row r="67">
          <cell r="C67" t="str">
            <v>Dundas Central Children's Centre</v>
          </cell>
          <cell r="D67" t="str">
            <v>andrea@umbrellafamily.com</v>
          </cell>
          <cell r="E67" t="str">
            <v>Andrea Proulx</v>
          </cell>
        </row>
        <row r="68">
          <cell r="C68" t="str">
            <v>Templemead Children's Centre</v>
          </cell>
          <cell r="D68" t="str">
            <v>brenda@umbrellafamily.com</v>
          </cell>
          <cell r="E68" t="str">
            <v>Brenda Parker</v>
          </cell>
        </row>
        <row r="69">
          <cell r="C69" t="str">
            <v>Dundana Children's Centre</v>
          </cell>
          <cell r="D69" t="str">
            <v>christine.w@umbrellafamily.com</v>
          </cell>
          <cell r="E69" t="str">
            <v>Christine Wilson</v>
          </cell>
        </row>
        <row r="70">
          <cell r="C70" t="str">
            <v>Ray Lewis Children's Centre</v>
          </cell>
          <cell r="D70" t="str">
            <v>christine@umbrellafamily.com</v>
          </cell>
          <cell r="E70" t="str">
            <v>Stephanie Lagos</v>
          </cell>
        </row>
        <row r="71">
          <cell r="C71" t="str">
            <v>Dundana Children's Centre</v>
          </cell>
          <cell r="D71" t="str">
            <v>Connie@umbrellafamily.com</v>
          </cell>
          <cell r="E71" t="str">
            <v>Connie Cortina</v>
          </cell>
        </row>
        <row r="72">
          <cell r="C72" t="str">
            <v>Lincoln Alexander Children's Centre</v>
          </cell>
          <cell r="D72" t="str">
            <v>julie@umbrellafamily.com</v>
          </cell>
          <cell r="E72" t="str">
            <v>Julie Kott</v>
          </cell>
        </row>
        <row r="73">
          <cell r="C73" t="str">
            <v>Mountview Children's Centre</v>
          </cell>
          <cell r="D73" t="str">
            <v>scott@umbrellafamily.com</v>
          </cell>
          <cell r="E73" t="str">
            <v>Scott Smith</v>
          </cell>
        </row>
        <row r="74">
          <cell r="C74" t="str">
            <v>Gordon Price Children's Centre</v>
          </cell>
          <cell r="D74" t="str">
            <v>taras@umbrellafamily.com</v>
          </cell>
          <cell r="E74" t="str">
            <v>Tara Stirling</v>
          </cell>
        </row>
        <row r="75">
          <cell r="C75" t="str">
            <v>Farmer's Dell Co-operative Preschool</v>
          </cell>
          <cell r="D75" t="str">
            <v>barbara.labatte@hotmail.com</v>
          </cell>
          <cell r="E75" t="str">
            <v>Barb Labatte</v>
          </cell>
        </row>
        <row r="76">
          <cell r="C76" t="str">
            <v>St Ann Early Learning and Care Centre</v>
          </cell>
          <cell r="D76" t="str">
            <v>320cc@hwcdsb.ca</v>
          </cell>
          <cell r="E76" t="str">
            <v>Joanne Genovese</v>
          </cell>
        </row>
        <row r="77">
          <cell r="C77" t="str">
            <v>St. Paul Before and After School Program</v>
          </cell>
          <cell r="D77" t="str">
            <v>drumcorpsgurl@hotmail.com</v>
          </cell>
          <cell r="E77" t="str">
            <v>Leanne Bonney</v>
          </cell>
        </row>
        <row r="78">
          <cell r="C78" t="str">
            <v>Head Office</v>
          </cell>
          <cell r="D78" t="str">
            <v>marnie.mercanti@hwcdsb.ca</v>
          </cell>
          <cell r="E78" t="str">
            <v>Marnie Mercanti</v>
          </cell>
        </row>
        <row r="79">
          <cell r="C79" t="str">
            <v>Head Office</v>
          </cell>
          <cell r="D79" t="str">
            <v>renee.clark@hwcdsb.ca</v>
          </cell>
          <cell r="E79" t="str">
            <v>Renee Clark</v>
          </cell>
        </row>
        <row r="80">
          <cell r="C80" t="str">
            <v>McMaster Students Union Day Care Centre</v>
          </cell>
          <cell r="D80" t="str">
            <v>dthomson@msu.mcmaster.ca</v>
          </cell>
          <cell r="E80" t="str">
            <v>Debbie Thomson</v>
          </cell>
        </row>
        <row r="81">
          <cell r="C81" t="str">
            <v>Noah's Ark Children's Centre</v>
          </cell>
          <cell r="D81" t="str">
            <v>info@noahskids.ca</v>
          </cell>
          <cell r="E81" t="str">
            <v>Susan Zdelar</v>
          </cell>
        </row>
        <row r="82">
          <cell r="C82" t="str">
            <v>Paramount Family Centre</v>
          </cell>
          <cell r="D82" t="str">
            <v>susana@paramountfamily.ca</v>
          </cell>
          <cell r="E82" t="str">
            <v>Susana Diaz</v>
          </cell>
        </row>
        <row r="83">
          <cell r="C83" t="str">
            <v>Peter Pan Co-operative Pre-school</v>
          </cell>
          <cell r="D83" t="str">
            <v>peterpanschool54@gmail.com</v>
          </cell>
          <cell r="E83" t="str">
            <v>Coleen Rakoczy</v>
          </cell>
        </row>
        <row r="84">
          <cell r="C84" t="str">
            <v>Pied Piper Co-operative Preschool</v>
          </cell>
          <cell r="D84" t="str">
            <v>hilaryw_ecec@yahoo.ca</v>
          </cell>
          <cell r="E84" t="str">
            <v>Hilary Wigington</v>
          </cell>
        </row>
        <row r="85">
          <cell r="C85" t="str">
            <v>St. Matthew's Children's Centre</v>
          </cell>
          <cell r="D85" t="str">
            <v>adauda@stmatthewshouse.ca</v>
          </cell>
          <cell r="E85" t="str">
            <v>Angela Dauda</v>
          </cell>
        </row>
        <row r="86">
          <cell r="C86" t="str">
            <v>Cathy Wever</v>
          </cell>
          <cell r="D86" t="str">
            <v>cathy@umbrellafamily.com</v>
          </cell>
          <cell r="E86" t="str">
            <v>Cathy Anson</v>
          </cell>
        </row>
        <row r="87">
          <cell r="C87" t="str">
            <v>Hillcrest Children's Centre</v>
          </cell>
          <cell r="D87" t="str">
            <v>sheila@umbrellafamily.com</v>
          </cell>
          <cell r="E87" t="str">
            <v>Sheila Greenland</v>
          </cell>
        </row>
        <row r="88">
          <cell r="C88" t="str">
            <v>Wesley Child Care Centre</v>
          </cell>
          <cell r="D88" t="str">
            <v>lisa.fulsom@wesley.ca</v>
          </cell>
          <cell r="E88" t="str">
            <v>Lisa Fulsom</v>
          </cell>
        </row>
        <row r="89">
          <cell r="C89" t="str">
            <v>Flamborough Family  YMCA Child Care Centre</v>
          </cell>
          <cell r="D89" t="str">
            <v>flamborough_childcare@ymca.ca</v>
          </cell>
          <cell r="E89" t="str">
            <v>Valerie Dring</v>
          </cell>
        </row>
        <row r="90">
          <cell r="C90" t="str">
            <v>Les Chater YMCA Child Care Centre</v>
          </cell>
          <cell r="D90" t="str">
            <v>leschater_childcare@ymca.ca</v>
          </cell>
          <cell r="E90" t="str">
            <v>Lorraine Robinson</v>
          </cell>
        </row>
        <row r="91">
          <cell r="C91" t="str">
            <v>Mountain YMCA Child Care Centre</v>
          </cell>
          <cell r="D91" t="str">
            <v>mountain_childcare@ymca.ca</v>
          </cell>
          <cell r="E91" t="str">
            <v>Kelly Dimic</v>
          </cell>
        </row>
        <row r="92">
          <cell r="C92" t="str">
            <v>Sir William Osler Ymca Child Care Centre</v>
          </cell>
          <cell r="D92" t="str">
            <v>osler_childcare@ymca.ca</v>
          </cell>
          <cell r="E92" t="str">
            <v>Corrie Ledgerwood</v>
          </cell>
        </row>
        <row r="93">
          <cell r="C93" t="str">
            <v>YMCA  Queen Victoria</v>
          </cell>
          <cell r="D93" t="str">
            <v>queenvictoria_childcare@ymca.ca</v>
          </cell>
          <cell r="E93" t="str">
            <v>Doris Harper</v>
          </cell>
        </row>
        <row r="94">
          <cell r="C94" t="str">
            <v>Benjamin Bunny Nursery School</v>
          </cell>
          <cell r="D94" t="str">
            <v>benjaminbunnypreschool@gmail.com</v>
          </cell>
          <cell r="E94" t="str">
            <v>June Henderson</v>
          </cell>
        </row>
        <row r="95">
          <cell r="C95" t="str">
            <v>Fan-Tastic Scholars Child Learning Centre</v>
          </cell>
          <cell r="D95" t="str">
            <v>supervisor@fantasticscholars.ca</v>
          </cell>
          <cell r="E95" t="str">
            <v>Joanne Messina</v>
          </cell>
        </row>
        <row r="96">
          <cell r="C96" t="str">
            <v>St. Thomas More Children's Centre</v>
          </cell>
          <cell r="D96" t="str">
            <v>060cc@hwcdsb.ca</v>
          </cell>
          <cell r="E96" t="str">
            <v>Warda Bin Othman</v>
          </cell>
        </row>
        <row r="97">
          <cell r="C97" t="str">
            <v>Holy Name of Jesus Early Learning and Care Centre</v>
          </cell>
          <cell r="D97" t="str">
            <v>220cc@hwcdsb.ca</v>
          </cell>
          <cell r="E97" t="str">
            <v>Grace Palmer</v>
          </cell>
        </row>
        <row r="98">
          <cell r="C98" t="str">
            <v>Our Lady of Mount Carmel</v>
          </cell>
          <cell r="D98" t="str">
            <v>283cc@hwcdsb.ca</v>
          </cell>
          <cell r="E98" t="str">
            <v>Lorie Reid</v>
          </cell>
        </row>
        <row r="99">
          <cell r="C99" t="str">
            <v>St Brigid Early Learning and Care Centre</v>
          </cell>
          <cell r="D99" t="str">
            <v>370cc@hwcdsb.ca</v>
          </cell>
          <cell r="E99" t="str">
            <v>Shirley Todd</v>
          </cell>
        </row>
        <row r="100">
          <cell r="C100" t="str">
            <v>St David Early Learning and Care Centre</v>
          </cell>
          <cell r="D100" t="str">
            <v>420cc@hwcdsb.ca</v>
          </cell>
          <cell r="E100" t="str">
            <v>Julie Doesburg</v>
          </cell>
        </row>
        <row r="101">
          <cell r="C101" t="str">
            <v>St Eugene Before and After School Program</v>
          </cell>
          <cell r="D101" t="str">
            <v>440cc@hwcdsb.ca</v>
          </cell>
          <cell r="E101" t="str">
            <v>Fushia Featherstone</v>
          </cell>
        </row>
        <row r="102">
          <cell r="C102" t="str">
            <v>St. Matthew Child And Family Centre</v>
          </cell>
          <cell r="D102" t="str">
            <v>535cc@hwcdsb.ca</v>
          </cell>
          <cell r="E102" t="str">
            <v>Zoe Cable</v>
          </cell>
        </row>
        <row r="103">
          <cell r="C103" t="str">
            <v>Sts. Peter and Paul Before and After School Program</v>
          </cell>
          <cell r="D103" t="str">
            <v>sherisweet78@yahoo.ca</v>
          </cell>
          <cell r="E103" t="str">
            <v>Sheri Sweet</v>
          </cell>
        </row>
        <row r="104">
          <cell r="C104" t="str">
            <v>Our Lady of Peace Before and After School Program</v>
          </cell>
          <cell r="D104" t="str">
            <v>taraleer@hotmail.com</v>
          </cell>
          <cell r="E104" t="str">
            <v>Taralee Anderson</v>
          </cell>
        </row>
        <row r="105">
          <cell r="C105" t="str">
            <v>Little Angels Infant &amp; Toddler Centre -</v>
          </cell>
          <cell r="D105" t="str">
            <v>teedw@cogeco.net</v>
          </cell>
          <cell r="E105" t="str">
            <v>Karen Carmichael</v>
          </cell>
        </row>
        <row r="106">
          <cell r="C106" t="str">
            <v>Millgrove Majors Children's Centre</v>
          </cell>
          <cell r="D106" t="str">
            <v>teedw@cogeco.net</v>
          </cell>
          <cell r="E106" t="str">
            <v>Lionel Teed</v>
          </cell>
        </row>
        <row r="107">
          <cell r="C107" t="str">
            <v>The Millgrove Children's Centre</v>
          </cell>
          <cell r="D107" t="str">
            <v>teedw@cogeco.net</v>
          </cell>
          <cell r="E107" t="str">
            <v>Wendy Teed</v>
          </cell>
        </row>
        <row r="108">
          <cell r="C108" t="str">
            <v>Sir Wilfrid Laurier Children's Centre</v>
          </cell>
          <cell r="D108" t="str">
            <v>lynn@umbrellafamily.com</v>
          </cell>
          <cell r="E108" t="str">
            <v>Lynn McInnis</v>
          </cell>
        </row>
        <row r="109">
          <cell r="C109" t="str">
            <v>Stoney Creek YMCA Day Care Centre</v>
          </cell>
          <cell r="D109" t="str">
            <v>stoneycreek_childcare@ymca.ca</v>
          </cell>
          <cell r="E109" t="str">
            <v>Christine Warner</v>
          </cell>
        </row>
        <row r="110">
          <cell r="C110" t="str">
            <v>Wellington YMCA Child Care Centre</v>
          </cell>
          <cell r="D110" t="str">
            <v>wellington_childcare@ymca.ca</v>
          </cell>
          <cell r="E110" t="str">
            <v>Karen Robertson</v>
          </cell>
        </row>
        <row r="111">
          <cell r="C111" t="str">
            <v>Ancaster Little Gems Children's Centre</v>
          </cell>
          <cell r="D111" t="str">
            <v>littlegems@on.aibn.com</v>
          </cell>
          <cell r="E111" t="str">
            <v>Norman</v>
          </cell>
        </row>
        <row r="112">
          <cell r="C112" t="str">
            <v>Ancaster Little Gems Children's Centre</v>
          </cell>
          <cell r="D112" t="str">
            <v>littlegems@on.aibn.com</v>
          </cell>
          <cell r="E112" t="str">
            <v>Dorina Villella</v>
          </cell>
        </row>
        <row r="113">
          <cell r="C113" t="str">
            <v>Awesome Beginnings Co-op Nursery School Inc</v>
          </cell>
          <cell r="D113" t="str">
            <v>my_rara@hotmail.com</v>
          </cell>
          <cell r="E113" t="str">
            <v>Sarah Dailey</v>
          </cell>
        </row>
        <row r="114">
          <cell r="C114" t="str">
            <v>Golfwood Day Care Service Inc</v>
          </cell>
          <cell r="D114" t="str">
            <v>weewatch@bell.net</v>
          </cell>
          <cell r="E114" t="str">
            <v>Karen Mitchell</v>
          </cell>
        </row>
        <row r="115">
          <cell r="C115" t="str">
            <v>Golfwood Day Care Service Inc</v>
          </cell>
          <cell r="D115" t="str">
            <v>weewatch@bell.net</v>
          </cell>
          <cell r="E115" t="str">
            <v>Karen Mitchell</v>
          </cell>
        </row>
        <row r="116">
          <cell r="C116" t="str">
            <v>St Francis Early Learning and Care Centre</v>
          </cell>
          <cell r="D116" t="str">
            <v>450cc@hwcdsb.ca</v>
          </cell>
          <cell r="E116" t="str">
            <v>Veronica Campanaro</v>
          </cell>
        </row>
        <row r="117">
          <cell r="C117" t="str">
            <v>St Helen Early Learning and Care Centre</v>
          </cell>
          <cell r="D117" t="str">
            <v>460cc@hwcdsb.ca</v>
          </cell>
          <cell r="E117" t="str">
            <v>Doreen Highgate</v>
          </cell>
        </row>
        <row r="118">
          <cell r="C118" t="str">
            <v>St. Margaret  Mary  Before and After School Program</v>
          </cell>
          <cell r="D118" t="str">
            <v>510cc@hwcdsb.ca</v>
          </cell>
          <cell r="E118" t="str">
            <v>Rosemary Butera</v>
          </cell>
        </row>
        <row r="119">
          <cell r="C119" t="str">
            <v>St. Therese of Lisieux Before and After School Program</v>
          </cell>
          <cell r="D119" t="str">
            <v>568cc@hwcdsb.ca</v>
          </cell>
          <cell r="E119" t="str">
            <v>Andrea Pircio</v>
          </cell>
        </row>
        <row r="120">
          <cell r="C120" t="str">
            <v>St. Thomas Waterdown Before and After School Program</v>
          </cell>
          <cell r="D120" t="str">
            <v>570cc@hwcdsb.ca</v>
          </cell>
          <cell r="E120" t="str">
            <v>Rachel Angelucci</v>
          </cell>
        </row>
        <row r="121">
          <cell r="C121" t="str">
            <v>Head Office</v>
          </cell>
          <cell r="D121" t="str">
            <v>lisa.parris@hwcdsb.ca</v>
          </cell>
          <cell r="E121" t="str">
            <v>Lisa Parris</v>
          </cell>
        </row>
        <row r="122">
          <cell r="C122" t="str">
            <v>Our Lady of Lourdes Before &amp; after School Program</v>
          </cell>
          <cell r="D122" t="str">
            <v>shamakhan399@yahoo.ca</v>
          </cell>
          <cell r="E122" t="str">
            <v>Shama</v>
          </cell>
        </row>
        <row r="123">
          <cell r="C123" t="str">
            <v>Heritage Green Child Care</v>
          </cell>
          <cell r="D123" t="str">
            <v>hgcc@hgchildcare.com</v>
          </cell>
          <cell r="E123" t="str">
            <v>Karen Tabone</v>
          </cell>
        </row>
        <row r="124">
          <cell r="C124" t="str">
            <v>Kindertown Child Care Centre</v>
          </cell>
          <cell r="D124" t="str">
            <v>kindertownchildcare@gmail.com</v>
          </cell>
          <cell r="E124" t="str">
            <v>Angela Valeri</v>
          </cell>
        </row>
        <row r="125">
          <cell r="C125" t="str">
            <v>McMaster Children's Centre</v>
          </cell>
          <cell r="D125" t="str">
            <v>topolin@mcmaster.ca</v>
          </cell>
          <cell r="E125" t="str">
            <v>Angela Topolinsky</v>
          </cell>
        </row>
        <row r="126">
          <cell r="C126" t="str">
            <v>Pumpkin Patch Day Care Centre</v>
          </cell>
          <cell r="D126" t="str">
            <v>pumpkinpatchdaycare@bellnet.ca</v>
          </cell>
          <cell r="E126" t="str">
            <v>Sue Dorotea</v>
          </cell>
        </row>
        <row r="127">
          <cell r="C127" t="str">
            <v>Pumpkin Patch Infant Centre</v>
          </cell>
          <cell r="D127" t="str">
            <v>pumpkinpatchdaycare@bellnet.ca</v>
          </cell>
          <cell r="E127" t="str">
            <v>Tracy Gordon</v>
          </cell>
        </row>
        <row r="128">
          <cell r="C128" t="str">
            <v>St. Peter's Children's Day Care Centre of Hamilton</v>
          </cell>
          <cell r="D128" t="str">
            <v>stpetersdaycare@gmail.com</v>
          </cell>
          <cell r="E128" t="str">
            <v>Debbie Nunn</v>
          </cell>
        </row>
        <row r="129">
          <cell r="C129" t="str">
            <v>Today's Family</v>
          </cell>
          <cell r="D129" t="str">
            <v>cdixon@todaysfamily.ca</v>
          </cell>
          <cell r="E129" t="str">
            <v>Celina Dixon</v>
          </cell>
        </row>
        <row r="130">
          <cell r="C130" t="str">
            <v>Today's Family Children's Centre, Hamilton</v>
          </cell>
          <cell r="D130" t="str">
            <v>rcascella@todaysfamily.ca</v>
          </cell>
          <cell r="E130" t="str">
            <v>Rosanne Cascella</v>
          </cell>
        </row>
        <row r="131">
          <cell r="C131" t="str">
            <v>Bellmoore</v>
          </cell>
          <cell r="D131" t="str">
            <v>ashlie.duckett@gmail.com</v>
          </cell>
          <cell r="E131" t="str">
            <v>Ashlie Boicj</v>
          </cell>
        </row>
        <row r="132">
          <cell r="C132" t="str">
            <v>Ancaster Meadow Children's Centre</v>
          </cell>
          <cell r="D132" t="str">
            <v>carm@umbrellafamily.com</v>
          </cell>
          <cell r="E132" t="str">
            <v>Carm Thersidis</v>
          </cell>
        </row>
        <row r="133">
          <cell r="C133" t="str">
            <v>Program Manager</v>
          </cell>
          <cell r="D133" t="str">
            <v>cynthia@umbrellafamily.com</v>
          </cell>
          <cell r="E133" t="str">
            <v>Cynthia Bradshaw</v>
          </cell>
        </row>
        <row r="134">
          <cell r="C134" t="str">
            <v>James MacDonald Children's Centre</v>
          </cell>
          <cell r="D134" t="str">
            <v>jamesmacdonald@umbrellafamily.com</v>
          </cell>
          <cell r="E134" t="str">
            <v>Amanda Edworthy</v>
          </cell>
        </row>
        <row r="135">
          <cell r="C135" t="str">
            <v>Lawfield Children's Centre</v>
          </cell>
          <cell r="D135" t="str">
            <v>lisa@umbrellafamily.com</v>
          </cell>
          <cell r="E135" t="str">
            <v>Lisa Marchiolli</v>
          </cell>
        </row>
        <row r="136">
          <cell r="C136" t="str">
            <v>additional staff</v>
          </cell>
          <cell r="D136" t="str">
            <v>santaguida_laura@hotmail.com</v>
          </cell>
          <cell r="E136" t="str">
            <v>Laura Santaguida</v>
          </cell>
        </row>
        <row r="137">
          <cell r="C137" t="str">
            <v>Lawfield Children's Centre</v>
          </cell>
          <cell r="D137" t="str">
            <v>shawna@umbrellafamily.com</v>
          </cell>
          <cell r="E137" t="str">
            <v>Shawna Durham</v>
          </cell>
        </row>
        <row r="138">
          <cell r="C138" t="str">
            <v>Winona Children's Centre</v>
          </cell>
          <cell r="D138" t="str">
            <v>winonacc@gmail.com</v>
          </cell>
          <cell r="E138" t="str">
            <v>Susanna Pellegrino</v>
          </cell>
        </row>
        <row r="139">
          <cell r="C139" t="str">
            <v>Dundas Valley Montessori School</v>
          </cell>
          <cell r="D139" t="str">
            <v>admin@dvms.ca</v>
          </cell>
          <cell r="E139" t="str">
            <v>Tony Evans</v>
          </cell>
        </row>
        <row r="140">
          <cell r="C140" t="str">
            <v>Garside Day Care Centre</v>
          </cell>
          <cell r="D140" t="str">
            <v>lpeacock@cogeco.ca</v>
          </cell>
          <cell r="E140" t="str">
            <v>Lisa Peacock</v>
          </cell>
        </row>
        <row r="141">
          <cell r="C141" t="str">
            <v>Imagineer’s Early Learning Centre</v>
          </cell>
          <cell r="D141" t="str">
            <v>matthew.benning@sympatico.ca</v>
          </cell>
          <cell r="E141" t="str">
            <v>Malinda Lockhart</v>
          </cell>
        </row>
        <row r="142">
          <cell r="C142" t="str">
            <v>Mountain Nursery School</v>
          </cell>
          <cell r="D142" t="str">
            <v>mountnursery@hotmail.com</v>
          </cell>
          <cell r="E142" t="str">
            <v>Theresa Kwasniewski</v>
          </cell>
        </row>
        <row r="143">
          <cell r="C143" t="str">
            <v>Niwasa Early Learning and Care Centre</v>
          </cell>
          <cell r="D143" t="str">
            <v>ketmanee@niwasaheadstart.com</v>
          </cell>
          <cell r="E143" t="str">
            <v>Ketmanee Pradabsri</v>
          </cell>
        </row>
        <row r="144">
          <cell r="C144" t="str">
            <v>Cathy Wever</v>
          </cell>
          <cell r="D144" t="str">
            <v>cathy@umbrellafamily.com</v>
          </cell>
          <cell r="E144" t="str">
            <v>Jessica Bosher</v>
          </cell>
        </row>
        <row r="145">
          <cell r="C145" t="str">
            <v>Hamilton Downtown YMCA Child Care Centre</v>
          </cell>
          <cell r="D145" t="str">
            <v>downtown.childcare@ymca.ca</v>
          </cell>
          <cell r="E145" t="str">
            <v>Vanessa Dixon</v>
          </cell>
        </row>
        <row r="146">
          <cell r="C146" t="str">
            <v>YWCA Hamilton West Mountain Child Care Centre</v>
          </cell>
          <cell r="D146" t="str">
            <v>therrera@ywcahamilton.org</v>
          </cell>
          <cell r="E146" t="str">
            <v>Tasha Herrera</v>
          </cell>
        </row>
        <row r="147">
          <cell r="C147" t="str">
            <v>YWCA Child Care Centre - Hamilton Downtown</v>
          </cell>
          <cell r="E147" t="str">
            <v>Lisa Hodge</v>
          </cell>
        </row>
        <row r="148">
          <cell r="C148" t="str">
            <v>Ancaster Small Fry Co -op Pre-School</v>
          </cell>
        </row>
        <row r="149">
          <cell r="C149" t="str">
            <v>Birch Avenue Child Care Centre</v>
          </cell>
        </row>
        <row r="150">
          <cell r="C150" t="str">
            <v>Blossoms Child Care Centre Inc.</v>
          </cell>
        </row>
        <row r="151">
          <cell r="C151" t="str">
            <v>Childventures Early Learning Academy</v>
          </cell>
        </row>
        <row r="152">
          <cell r="C152" t="str">
            <v>Cudley Corner Child Care Centre Ltd-Hamilton</v>
          </cell>
        </row>
        <row r="153">
          <cell r="C153" t="str">
            <v>Wee Watch Private Home Day Care Galbraith</v>
          </cell>
        </row>
        <row r="154">
          <cell r="C154" t="str">
            <v>Heritage Green Mount Albion</v>
          </cell>
        </row>
        <row r="155">
          <cell r="C155" t="str">
            <v>Heritage Green School Age Program</v>
          </cell>
        </row>
        <row r="156">
          <cell r="C156" t="str">
            <v>Infant Jesus Day Care Waterdown</v>
          </cell>
        </row>
        <row r="157">
          <cell r="C157" t="str">
            <v>Infant Jesus Kindergarten &amp; Nursery</v>
          </cell>
        </row>
        <row r="158">
          <cell r="C158" t="str">
            <v>Jacks &amp; Jills Co-op Preschool of Ancaster</v>
          </cell>
        </row>
        <row r="159">
          <cell r="C159" t="str">
            <v>Jamesville Bennetto Community Care</v>
          </cell>
        </row>
        <row r="160">
          <cell r="C160" t="str">
            <v>Kids and Company Hamilton</v>
          </cell>
        </row>
        <row r="161">
          <cell r="C161" t="str">
            <v>Little Mountaineers Co-operative Preschool</v>
          </cell>
        </row>
        <row r="162">
          <cell r="C162" t="str">
            <v>Mother Goose Co-operative Preschool</v>
          </cell>
        </row>
        <row r="163">
          <cell r="C163" t="str">
            <v>Niwasa Head Start Preschool</v>
          </cell>
        </row>
        <row r="164">
          <cell r="C164" t="str">
            <v>Paradise Corners Children's Centre</v>
          </cell>
        </row>
        <row r="165">
          <cell r="C165" t="str">
            <v>St. Mark's Co-operative Pre-school</v>
          </cell>
        </row>
        <row r="166">
          <cell r="C166" t="str">
            <v>TEMPLE PLAYHOUSE ENRICHMENT SCHOOL INC.</v>
          </cell>
        </row>
        <row r="167">
          <cell r="C167" t="str">
            <v>St Paul's Before and After School Program</v>
          </cell>
        </row>
        <row r="168">
          <cell r="C168" t="str">
            <v>Today's Family</v>
          </cell>
        </row>
        <row r="169">
          <cell r="C169" t="str">
            <v>Today's Family - Collegiate Avenue</v>
          </cell>
        </row>
        <row r="170">
          <cell r="C170" t="str">
            <v>Today's Family - Dundas</v>
          </cell>
        </row>
        <row r="171">
          <cell r="C171" t="str">
            <v>Today's Family - Eastmount</v>
          </cell>
        </row>
        <row r="172">
          <cell r="C172" t="str">
            <v>Today's Family - Linden Park</v>
          </cell>
        </row>
        <row r="173">
          <cell r="C173" t="str">
            <v>Today's Family - Saltfleet</v>
          </cell>
        </row>
        <row r="174">
          <cell r="C174" t="str">
            <v>Today's Family Adventure Camp</v>
          </cell>
        </row>
        <row r="175">
          <cell r="C175" t="str">
            <v>Today's Family R.A. Ridell School Age Program</v>
          </cell>
        </row>
        <row r="176">
          <cell r="C176" t="str">
            <v>Today's Family-Huntington Park School - Age Program</v>
          </cell>
        </row>
        <row r="177">
          <cell r="C177" t="str">
            <v>Balaclava</v>
          </cell>
        </row>
        <row r="178">
          <cell r="C178" t="str">
            <v>Greensville Elementary School</v>
          </cell>
        </row>
        <row r="179">
          <cell r="C179" t="str">
            <v>Memorial Children's Centre</v>
          </cell>
        </row>
        <row r="180">
          <cell r="C180" t="str">
            <v>Michaelle Jean</v>
          </cell>
        </row>
        <row r="181">
          <cell r="C181" t="str">
            <v>Mount Hope</v>
          </cell>
        </row>
        <row r="182">
          <cell r="C182" t="str">
            <v>Mountain View (Stoney Creek)</v>
          </cell>
        </row>
        <row r="183">
          <cell r="C183" t="str">
            <v>Queensdale Children's Centre</v>
          </cell>
        </row>
        <row r="184">
          <cell r="C184" t="str">
            <v>Waterdown District Children's Centre</v>
          </cell>
        </row>
        <row r="185">
          <cell r="C185" t="str">
            <v>Waterdown District School Age - Guy Brown</v>
          </cell>
        </row>
        <row r="186">
          <cell r="C186" t="str">
            <v>Waterdown District School Age Program-Mary Hopkins</v>
          </cell>
        </row>
        <row r="187">
          <cell r="C187" t="str">
            <v>Wesley School Age Program-Beverly Central Site</v>
          </cell>
        </row>
        <row r="188">
          <cell r="C188" t="str">
            <v>Wesley School Age Program-Hess Street Site</v>
          </cell>
        </row>
        <row r="189">
          <cell r="C189" t="str">
            <v>Westdale Co-operative Preschool</v>
          </cell>
        </row>
        <row r="190">
          <cell r="C190" t="str">
            <v>YMCA Kindercare &amp; SACC - A.M. Cunningham</v>
          </cell>
        </row>
        <row r="191">
          <cell r="C191" t="str">
            <v>YMCA Kindercare &amp; SACC - Billy Green School</v>
          </cell>
        </row>
        <row r="192">
          <cell r="C192" t="str">
            <v>YMCA Kindercare &amp; SACC - Janet Lee School</v>
          </cell>
        </row>
        <row r="193">
          <cell r="C193" t="str">
            <v>YMCA Kindercare &amp; SACC - Richard Beasley</v>
          </cell>
        </row>
        <row r="194">
          <cell r="C194" t="str">
            <v>YMCA Kindercare &amp; School Age- Holbrook</v>
          </cell>
        </row>
        <row r="195">
          <cell r="C195" t="str">
            <v>YMCA Kindercare &amp;SACC - Norwood Park School</v>
          </cell>
        </row>
        <row r="196">
          <cell r="C196" t="str">
            <v>YMCA Queens Garden</v>
          </cell>
        </row>
        <row r="197">
          <cell r="C197" t="str">
            <v>YMCA SACC Southgate (Extended camp)</v>
          </cell>
        </row>
        <row r="198">
          <cell r="C198" t="str">
            <v>YMCA School Age Child Care - Allan A. Greenleaf</v>
          </cell>
        </row>
        <row r="199">
          <cell r="C199" t="str">
            <v>YMCA School Age Child Care - C.H. Bray School</v>
          </cell>
        </row>
        <row r="200">
          <cell r="C200" t="str">
            <v>YMCA School Age Child Care - Earl Kitchener School</v>
          </cell>
        </row>
        <row r="201">
          <cell r="C201" t="str">
            <v>YMCA School Age Child Care - Fessenden School</v>
          </cell>
        </row>
        <row r="202">
          <cell r="C202" t="str">
            <v>YMCA School Age Child Care - George R. Allan</v>
          </cell>
        </row>
        <row r="203">
          <cell r="C203" t="str">
            <v>YMCA School Age Child Care - Highview</v>
          </cell>
        </row>
        <row r="204">
          <cell r="C204" t="str">
            <v>YMCA School Age Child Care - Pauline Johnson</v>
          </cell>
        </row>
        <row r="205">
          <cell r="C205" t="str">
            <v>YMCA School Age Child Care - Ridgemount</v>
          </cell>
        </row>
        <row r="206">
          <cell r="C206" t="str">
            <v>YMCA School Age Child Care - Rousseau School</v>
          </cell>
        </row>
        <row r="207">
          <cell r="C207" t="str">
            <v>YMCA School Age Child Care - W.H. Ballard</v>
          </cell>
        </row>
        <row r="208">
          <cell r="C208" t="str">
            <v>YMCA School Age Child Care - Westwood</v>
          </cell>
        </row>
        <row r="209">
          <cell r="C209" t="str">
            <v>YMCA School Age Child Care - Yorkview School</v>
          </cell>
        </row>
        <row r="210">
          <cell r="C210" t="str">
            <v>YMCA School Age Child Care- Chedoke</v>
          </cell>
        </row>
        <row r="211">
          <cell r="C211" t="str">
            <v>YMCA School Age School Break Program / Camp</v>
          </cell>
        </row>
        <row r="212">
          <cell r="C212" t="str">
            <v>YWCA AM/PM Child Care</v>
          </cell>
        </row>
        <row r="213">
          <cell r="C213" t="str">
            <v>YWCA Hamilton - Green Acres School Age Progam</v>
          </cell>
        </row>
        <row r="214">
          <cell r="C214" t="str">
            <v>YWCA Hamilton - Ottawa St Child Care Centre</v>
          </cell>
        </row>
        <row r="215">
          <cell r="C215" t="str">
            <v>YWCA Hamilton - Ottawa Street Kinderclass</v>
          </cell>
        </row>
      </sheetData>
      <sheetData sheetId="7" refreshError="1"/>
      <sheetData sheetId="8">
        <row r="3">
          <cell r="D3" t="str">
            <v>Provider Name</v>
          </cell>
          <cell r="E3" t="str">
            <v>Accounts</v>
          </cell>
        </row>
        <row r="4">
          <cell r="D4" t="str">
            <v>Ancaster Little Gems Children's Centre</v>
          </cell>
          <cell r="E4" t="str">
            <v>littlegems@on.aibn.com</v>
          </cell>
        </row>
        <row r="5">
          <cell r="D5" t="str">
            <v>Ancaster Small Fry Co -op Pre-School</v>
          </cell>
          <cell r="E5" t="str">
            <v>maigua33@hotmail.com</v>
          </cell>
        </row>
        <row r="6">
          <cell r="D6" t="str">
            <v>Annunciation of Our Lord B&amp;A School Program</v>
          </cell>
          <cell r="E6" t="str">
            <v>470cc@hwcdsb.ca</v>
          </cell>
        </row>
        <row r="7">
          <cell r="D7" t="str">
            <v>Austin Academy For Early Learners</v>
          </cell>
          <cell r="E7" t="str">
            <v>austinacademy@bellnet.ca</v>
          </cell>
        </row>
        <row r="8">
          <cell r="D8" t="str">
            <v>Awesome Beginnings Co-op Nursery School Inc</v>
          </cell>
          <cell r="E8" t="str">
            <v>info@abcnurseryschool.ca</v>
          </cell>
        </row>
        <row r="9">
          <cell r="D9" t="str">
            <v>Benjamin Bunny Nursery School</v>
          </cell>
          <cell r="E9" t="str">
            <v>sscott@hpl.ca</v>
          </cell>
        </row>
        <row r="10">
          <cell r="D10" t="str">
            <v>Birch Avenue Child Care Centre</v>
          </cell>
          <cell r="E10" t="str">
            <v>elicia@birchavenue.ca</v>
          </cell>
        </row>
        <row r="11">
          <cell r="D11" t="str">
            <v>Blessed John Paul II Before &amp; After School Program</v>
          </cell>
          <cell r="E11" t="str">
            <v>288cc@hwcdsb.ca</v>
          </cell>
        </row>
        <row r="12">
          <cell r="D12" t="str">
            <v>Blessed Teresa of Calcutta School Age Program</v>
          </cell>
          <cell r="E12" t="str">
            <v>258cc@hwcdsb.ca</v>
          </cell>
        </row>
        <row r="13">
          <cell r="D13" t="str">
            <v>Blossoms Child Care Centre Inc.</v>
          </cell>
          <cell r="E13" t="str">
            <v>blossomsccc@shaw.ca</v>
          </cell>
        </row>
        <row r="14">
          <cell r="D14" t="str">
            <v>Cathedral Children's Centre</v>
          </cell>
          <cell r="E14" t="str">
            <v>010cc@hwcdsb.ca</v>
          </cell>
        </row>
        <row r="15">
          <cell r="D15" t="str">
            <v>Central Day Care Centre Inc.</v>
          </cell>
          <cell r="E15" t="str">
            <v>centraldaycare@bellnet.ca</v>
          </cell>
        </row>
        <row r="16">
          <cell r="D16" t="str">
            <v>Chestnut Tree Preschool Inc</v>
          </cell>
          <cell r="E16" t="str">
            <v>info@chestnuttreepreschool.com</v>
          </cell>
        </row>
        <row r="17">
          <cell r="D17" t="str">
            <v>Childventures Early Learning Academy</v>
          </cell>
          <cell r="E17" t="str">
            <v>kathryn.lowe@childventures.ca</v>
          </cell>
        </row>
        <row r="18">
          <cell r="D18" t="str">
            <v>Childventures Early Learning Academy</v>
          </cell>
          <cell r="E18" t="str">
            <v>matthew.brown@childventures.ca</v>
          </cell>
        </row>
        <row r="19">
          <cell r="D19" t="str">
            <v>Corpus Christi Before and After School Program</v>
          </cell>
          <cell r="E19" t="str">
            <v>190cc@hwcdsb.ca</v>
          </cell>
        </row>
        <row r="20">
          <cell r="D20" t="str">
            <v>Cudley Corner Child Care Centre Ltd-Hamilton</v>
          </cell>
          <cell r="E20" t="str">
            <v>cudleycornerrymal@gmail.com</v>
          </cell>
        </row>
        <row r="21">
          <cell r="D21" t="str">
            <v>Daycare on Delaware</v>
          </cell>
          <cell r="E21" t="str">
            <v>Daycaredelaware@cogeco.net</v>
          </cell>
        </row>
        <row r="22">
          <cell r="D22" t="str">
            <v>Dundas Valley Montessori School</v>
          </cell>
          <cell r="E22" t="str">
            <v>admin@dvms.ca</v>
          </cell>
        </row>
        <row r="23">
          <cell r="D23" t="str">
            <v>Early Scholars Preschool</v>
          </cell>
          <cell r="E23" t="str">
            <v>tammyleach@earlyscholarspreschool.com</v>
          </cell>
        </row>
        <row r="24">
          <cell r="D24" t="str">
            <v>Fan-Tastic Scholars Child Learning Centre</v>
          </cell>
          <cell r="E24" t="str">
            <v>info@fantasticscholars.ca</v>
          </cell>
        </row>
        <row r="25">
          <cell r="D25" t="str">
            <v>Farmer's Dell Co-operative Preschool</v>
          </cell>
          <cell r="E25" t="str">
            <v>barbara.labatte@hotmail.com</v>
          </cell>
        </row>
        <row r="26">
          <cell r="D26" t="str">
            <v>First Class Children's Centre</v>
          </cell>
          <cell r="E26" t="str">
            <v>jbeume@cogeco.net</v>
          </cell>
        </row>
        <row r="27">
          <cell r="D27" t="str">
            <v>First Class Children's Centre</v>
          </cell>
          <cell r="E27" t="str">
            <v>gbarone@cogeco.net</v>
          </cell>
        </row>
        <row r="28">
          <cell r="D28" t="str">
            <v>Garside Day Care Centre</v>
          </cell>
          <cell r="E28" t="str">
            <v>garsidedaycare@cogeco.net</v>
          </cell>
        </row>
        <row r="29">
          <cell r="D29" t="str">
            <v>Guardian Angels Before and After School Program</v>
          </cell>
          <cell r="E29" t="str">
            <v>200cc@hwcdsb.ca</v>
          </cell>
        </row>
        <row r="30">
          <cell r="D30" t="str">
            <v>Hamilton Early Learning Centre</v>
          </cell>
          <cell r="E30" t="str">
            <v>helc@cogeco.net</v>
          </cell>
        </row>
        <row r="31">
          <cell r="D31" t="str">
            <v>Hamilton East Kiwanis - Queen Mary Site</v>
          </cell>
          <cell r="E31" t="str">
            <v>megan@kboysandgirlsclub.com</v>
          </cell>
        </row>
        <row r="32">
          <cell r="D32" t="str">
            <v>Hamilton East Kiwanis - Queen Mary Site</v>
          </cell>
          <cell r="E32" t="str">
            <v>janice.m@kboysandgirlsclub.com</v>
          </cell>
        </row>
        <row r="33">
          <cell r="D33" t="str">
            <v>Heritage Green Child Care</v>
          </cell>
          <cell r="E33" t="str">
            <v>hgcc@hgchildcare.com</v>
          </cell>
        </row>
        <row r="34">
          <cell r="D34" t="str">
            <v>Holy Name of Jesus Early Learning and Care Centre</v>
          </cell>
          <cell r="E34" t="str">
            <v>220cc@hwcdsb.ca</v>
          </cell>
        </row>
        <row r="35">
          <cell r="D35" t="str">
            <v>Holy Name of Mary Before and After School Program</v>
          </cell>
          <cell r="E35" t="str">
            <v>225cc@hwcdsb.ca</v>
          </cell>
        </row>
        <row r="36">
          <cell r="D36" t="str">
            <v>Imagineer’s Early Learning Centre</v>
          </cell>
          <cell r="E36" t="str">
            <v>matthew.benning@sympatico.ca</v>
          </cell>
        </row>
        <row r="37">
          <cell r="D37" t="str">
            <v>Immaculate Conception Before and After School Program</v>
          </cell>
          <cell r="E37" t="str">
            <v>245cc@hwcdsb.ca</v>
          </cell>
        </row>
        <row r="38">
          <cell r="D38" t="str">
            <v>Immaculate Heart of Mary Early Learning &amp; Child Care Centre</v>
          </cell>
          <cell r="E38" t="str">
            <v>250cc@hwcdsb.ca</v>
          </cell>
        </row>
        <row r="39">
          <cell r="D39" t="str">
            <v>Infant Jesus Kindergarten &amp; Nursery</v>
          </cell>
          <cell r="E39" t="str">
            <v>smkinfantjesus@gmail.com</v>
          </cell>
        </row>
        <row r="40">
          <cell r="D40" t="str">
            <v>Jacks &amp; Jills Co-op Preschool of Ancaster</v>
          </cell>
          <cell r="E40" t="str">
            <v>Haylie_karik@hotmail.com</v>
          </cell>
        </row>
        <row r="41">
          <cell r="D41" t="str">
            <v>Jacks &amp; Jills Co-op Preschool of Ancaster</v>
          </cell>
          <cell r="E41" t="str">
            <v>jguild1@cogeco.ca</v>
          </cell>
        </row>
        <row r="42">
          <cell r="D42" t="str">
            <v>Jacks &amp; Jills Co-op Preschool of Ancaster</v>
          </cell>
          <cell r="E42" t="str">
            <v>lmfriesen@rogers.com</v>
          </cell>
        </row>
        <row r="43">
          <cell r="D43" t="str">
            <v>Jamesville Children's Centre</v>
          </cell>
          <cell r="E43" t="str">
            <v>jamesvillechildcentre@bellnet.ca</v>
          </cell>
        </row>
        <row r="44">
          <cell r="D44" t="str">
            <v>Kids and Company Hamilton</v>
          </cell>
          <cell r="E44" t="str">
            <v>hamilton@kidsandcompany.com</v>
          </cell>
        </row>
        <row r="45">
          <cell r="D45" t="str">
            <v>Kinderseeds</v>
          </cell>
          <cell r="E45" t="str">
            <v>kinderseeds@hotmail.com</v>
          </cell>
        </row>
        <row r="46">
          <cell r="D46" t="str">
            <v>Kindertown Child Care Centre</v>
          </cell>
          <cell r="E46" t="str">
            <v>kindertownchildcare@gmail.com</v>
          </cell>
        </row>
        <row r="47">
          <cell r="D47" t="str">
            <v>La Garderie Le Petit Navire De Hamilton Inc</v>
          </cell>
          <cell r="E47" t="str">
            <v>lepetitnavire@hotmail.com</v>
          </cell>
        </row>
        <row r="48">
          <cell r="D48" t="str">
            <v>LeBallon Rouge De Hamilton</v>
          </cell>
          <cell r="E48" t="str">
            <v>leballonrouge@csdccs.edu.on.ca</v>
          </cell>
        </row>
        <row r="49">
          <cell r="D49" t="str">
            <v>Little Angels' Infant and Toddler Centre</v>
          </cell>
          <cell r="E49" t="str">
            <v>teedw@cogeco.net</v>
          </cell>
        </row>
        <row r="50">
          <cell r="D50" t="str">
            <v>Little Angels' Infant and Toddler Centre</v>
          </cell>
          <cell r="E50" t="str">
            <v>millgrovechildrenscentre@hotmail.com</v>
          </cell>
        </row>
        <row r="51">
          <cell r="D51" t="str">
            <v>Little Learning House Child Care Centre</v>
          </cell>
          <cell r="E51" t="str">
            <v>christine.m@littlelearninghouse.com</v>
          </cell>
        </row>
        <row r="52">
          <cell r="D52" t="str">
            <v>Little Learning House Child Care Centre</v>
          </cell>
          <cell r="E52" t="str">
            <v>alissa.t@littlelearninghouse.com</v>
          </cell>
        </row>
        <row r="53">
          <cell r="D53" t="str">
            <v>Little Mountaineers</v>
          </cell>
          <cell r="E53" t="str">
            <v>haazbruno@sympatico.ca</v>
          </cell>
        </row>
        <row r="54">
          <cell r="D54" t="str">
            <v>Little Peoples Day Care</v>
          </cell>
          <cell r="E54" t="str">
            <v>lpdc@shaw.ca</v>
          </cell>
        </row>
        <row r="55">
          <cell r="D55" t="str">
            <v>Lucky Day Nursery Inc</v>
          </cell>
          <cell r="E55" t="str">
            <v>shirley_mccoy@hotmail.com</v>
          </cell>
        </row>
        <row r="56">
          <cell r="D56" t="str">
            <v>McMaster Children's Centre Inc</v>
          </cell>
          <cell r="E56" t="str">
            <v>topolin@mcmaster.ca</v>
          </cell>
        </row>
        <row r="57">
          <cell r="D57" t="str">
            <v>McMaster Students Union Day Care</v>
          </cell>
          <cell r="E57" t="str">
            <v>dthomson@msu.mcmaster.ca</v>
          </cell>
        </row>
        <row r="58">
          <cell r="D58" t="str">
            <v>Mother Goose Coop Preschool Inc</v>
          </cell>
          <cell r="E58" t="str">
            <v>jwalker32@cogeco.ca</v>
          </cell>
        </row>
        <row r="59">
          <cell r="D59" t="str">
            <v>Mountain Nursery School</v>
          </cell>
          <cell r="E59" t="str">
            <v>mountnursery@hotmail.com</v>
          </cell>
        </row>
        <row r="60">
          <cell r="D60" t="str">
            <v>Niwasa Early Learning and Care Centre</v>
          </cell>
          <cell r="E60" t="str">
            <v>nicole@niwasaheadstart.com</v>
          </cell>
        </row>
        <row r="61">
          <cell r="D61" t="str">
            <v>Niwasa Early Learning and Care Centre</v>
          </cell>
          <cell r="E61" t="str">
            <v>ketmanee@niwasaheadstart.com</v>
          </cell>
        </row>
        <row r="62">
          <cell r="D62" t="str">
            <v>Noah's Ark Children's Centre</v>
          </cell>
          <cell r="E62" t="str">
            <v>info@noahskids.ca</v>
          </cell>
        </row>
        <row r="63">
          <cell r="D63" t="str">
            <v>Our Lady of Lourdes Before &amp; After School Program</v>
          </cell>
          <cell r="E63" t="str">
            <v>280cc@hwcdsb.ca</v>
          </cell>
        </row>
        <row r="64">
          <cell r="D64" t="str">
            <v>Our Lady of Mount Carmel</v>
          </cell>
          <cell r="E64" t="str">
            <v>283cc@hwcdsb.ca</v>
          </cell>
        </row>
        <row r="65">
          <cell r="D65" t="str">
            <v>Our Lady of Peace Before and After School Program</v>
          </cell>
          <cell r="E65" t="str">
            <v>285cc@hwcdsb.ca</v>
          </cell>
        </row>
        <row r="66">
          <cell r="D66" t="str">
            <v>Our Lady of the Assumption Before and After School Program</v>
          </cell>
          <cell r="E66" t="str">
            <v>270cc@hwcdsb.ca</v>
          </cell>
        </row>
        <row r="67">
          <cell r="D67" t="str">
            <v>Paradise Corner Children's Centre</v>
          </cell>
          <cell r="E67" t="str">
            <v>pcwl@sourcecable.net</v>
          </cell>
        </row>
        <row r="68">
          <cell r="D68" t="str">
            <v>Paradise Corner Children's Centre</v>
          </cell>
          <cell r="E68" t="str">
            <v>upc@sourcecable.net</v>
          </cell>
        </row>
        <row r="69">
          <cell r="D69" t="str">
            <v>Paramount Family Centre</v>
          </cell>
          <cell r="E69" t="str">
            <v>cathy@paramountfamily.ca</v>
          </cell>
        </row>
        <row r="70">
          <cell r="D70" t="str">
            <v>Peekaboo Child Care</v>
          </cell>
          <cell r="E70" t="str">
            <v>tgangaram@rogers.com</v>
          </cell>
        </row>
        <row r="71">
          <cell r="D71" t="str">
            <v>Peekaboo Child Care</v>
          </cell>
          <cell r="E71" t="str">
            <v>waterdownhamiltonst@peekabookid.com</v>
          </cell>
        </row>
        <row r="72">
          <cell r="D72" t="str">
            <v>Peekaboo Child Care</v>
          </cell>
          <cell r="E72" t="str">
            <v>cari@peekabookid.com</v>
          </cell>
        </row>
        <row r="73">
          <cell r="D73" t="str">
            <v>Peter Pan Co-op Preschool of Hamilton</v>
          </cell>
          <cell r="E73" t="str">
            <v>smileysmiley@sourcecable.net</v>
          </cell>
        </row>
        <row r="74">
          <cell r="D74" t="str">
            <v>Pied Piper Co-op Preschool of Hamilton Inc</v>
          </cell>
          <cell r="E74" t="str">
            <v>hilaryw_ecec@yahoo.ca</v>
          </cell>
        </row>
        <row r="75">
          <cell r="D75" t="str">
            <v>Pumpkin Patch Day Care Centre</v>
          </cell>
          <cell r="E75" t="str">
            <v>pumpkinpatchdaycare@bellnet.ca</v>
          </cell>
        </row>
        <row r="76">
          <cell r="D76" t="str">
            <v>Red Hill Family Centre</v>
          </cell>
          <cell r="E76" t="str">
            <v>Jo-Anne.Case@hamilton.ca</v>
          </cell>
        </row>
        <row r="77">
          <cell r="D77" t="str">
            <v>Red Hill Family Centre</v>
          </cell>
          <cell r="E77" t="str">
            <v>Kathie.VanVeen@hamilton.ca</v>
          </cell>
        </row>
        <row r="78">
          <cell r="D78" t="str">
            <v>Regina Mundi Before &amp; After School Program</v>
          </cell>
          <cell r="E78" t="str">
            <v>290cc@hwcdsb.ca</v>
          </cell>
        </row>
        <row r="79">
          <cell r="D79" t="str">
            <v>St. Ann - Ancaster Before &amp; After</v>
          </cell>
          <cell r="E79" t="str">
            <v>310cc@hwcdsb.ca</v>
          </cell>
        </row>
        <row r="80">
          <cell r="D80" t="str">
            <v>St. Ann Early Learning and Care Centre</v>
          </cell>
          <cell r="E80" t="str">
            <v>320cc@hwcdsb.ca</v>
          </cell>
        </row>
        <row r="81">
          <cell r="D81" t="str">
            <v>St. Bernadette's Children's Centre of Dundas</v>
          </cell>
          <cell r="E81" t="str">
            <v>350cc@hwcdsb.ca</v>
          </cell>
        </row>
        <row r="82">
          <cell r="D82" t="str">
            <v>St. Brigid Early Learning and Care Centre</v>
          </cell>
          <cell r="E82" t="str">
            <v>370cc@hwcdsb.ca</v>
          </cell>
        </row>
        <row r="83">
          <cell r="D83" t="str">
            <v>St. Clare of Assisi Before &amp; After School Program</v>
          </cell>
          <cell r="E83" t="str">
            <v>395cc@hwcdsb.ca</v>
          </cell>
        </row>
        <row r="84">
          <cell r="D84" t="str">
            <v>St. David Early Learning and Care Centre</v>
          </cell>
          <cell r="E84" t="str">
            <v>420cc@hwcdsb.ca</v>
          </cell>
        </row>
        <row r="85">
          <cell r="D85" t="str">
            <v>St. Eugene Before and After School Program</v>
          </cell>
          <cell r="E85" t="str">
            <v>440cc@hwcdsb.ca</v>
          </cell>
        </row>
        <row r="86">
          <cell r="D86" t="str">
            <v>St. Francis Early Learning and Care Centre</v>
          </cell>
          <cell r="E86" t="str">
            <v>450cc@hwcdsb.ca</v>
          </cell>
        </row>
        <row r="87">
          <cell r="D87" t="str">
            <v>St. Helen Early Learning and Care Centre</v>
          </cell>
          <cell r="E87" t="str">
            <v>460cc@hwcdsb.ca</v>
          </cell>
        </row>
        <row r="88">
          <cell r="D88" t="str">
            <v>St. James Co-op  Nursery School of Dundas</v>
          </cell>
          <cell r="E88" t="str">
            <v>honestly_mom@hotmail.com</v>
          </cell>
        </row>
        <row r="89">
          <cell r="D89" t="str">
            <v>St. Joachim Children's Centre of Ancaster Inc</v>
          </cell>
          <cell r="E89" t="str">
            <v>473cc@hwcdsb.ca</v>
          </cell>
        </row>
        <row r="90">
          <cell r="D90" t="str">
            <v>St. Joseph Before and After School Program</v>
          </cell>
          <cell r="E90" t="str">
            <v>490cc@hwcdsb.ca</v>
          </cell>
        </row>
        <row r="91">
          <cell r="D91" t="str">
            <v>St. Margaret  Mary  Before and After School Program</v>
          </cell>
          <cell r="E91" t="str">
            <v>510cc@hwcdsb.ca</v>
          </cell>
        </row>
        <row r="92">
          <cell r="D92" t="str">
            <v>St. Marguerite d'Youville Children's Centre</v>
          </cell>
          <cell r="E92" t="str">
            <v>515cc@hwcdsb.ca</v>
          </cell>
        </row>
        <row r="93">
          <cell r="D93" t="str">
            <v>St. Mark Before and After School Program</v>
          </cell>
          <cell r="E93" t="str">
            <v>517cc@hwcdsb.ca</v>
          </cell>
        </row>
        <row r="94">
          <cell r="D94" t="str">
            <v>St. Mark's Co-op Preschool Inc</v>
          </cell>
          <cell r="E94" t="str">
            <v>sueandersen03@hotmail.com</v>
          </cell>
        </row>
        <row r="95">
          <cell r="D95" t="str">
            <v>St. Martin's Manor Early Learning Centre</v>
          </cell>
          <cell r="E95" t="str">
            <v>sbrown@cfshw.com</v>
          </cell>
        </row>
        <row r="96">
          <cell r="D96" t="str">
            <v>St. Matthew Child And Family Centre</v>
          </cell>
          <cell r="E96" t="str">
            <v>535cc@hwcdsb.ca</v>
          </cell>
        </row>
        <row r="97">
          <cell r="D97" t="str">
            <v>St. Matthew's Children's Centre</v>
          </cell>
          <cell r="E97" t="str">
            <v>adauda@stmatthewshouse.ca</v>
          </cell>
        </row>
        <row r="98">
          <cell r="D98" t="str">
            <v>St. Michael Before and After School Program</v>
          </cell>
          <cell r="E98" t="str">
            <v>540cc@hwcdsb.ca</v>
          </cell>
        </row>
        <row r="99">
          <cell r="D99" t="str">
            <v>St. Paul Before and After School Program</v>
          </cell>
          <cell r="E99" t="str">
            <v>555cc@hwcdsb.ca</v>
          </cell>
        </row>
        <row r="100">
          <cell r="D100" t="str">
            <v>St. Peter and Paul Before and After School Program</v>
          </cell>
          <cell r="E100" t="str">
            <v>560cc@hwcdsb.ca</v>
          </cell>
        </row>
        <row r="101">
          <cell r="D101" t="str">
            <v>St. Peter's Children's Day Care Centre of Hamilton</v>
          </cell>
          <cell r="E101" t="str">
            <v>stpetersdaycare@gmail.com</v>
          </cell>
        </row>
        <row r="102">
          <cell r="D102" t="str">
            <v>St. Teresa of Avila Before and After School Program</v>
          </cell>
          <cell r="E102" t="str">
            <v>565cc@hwcdsb.ca</v>
          </cell>
        </row>
        <row r="103">
          <cell r="D103" t="str">
            <v>St. Therese of Lisieux Before and After School Program</v>
          </cell>
          <cell r="E103" t="str">
            <v>568cc@hwcdsb.ca</v>
          </cell>
        </row>
        <row r="104">
          <cell r="D104" t="str">
            <v>St. Thomas More Children's Centre</v>
          </cell>
          <cell r="E104" t="str">
            <v>060cc@hwcdsb.ca</v>
          </cell>
        </row>
        <row r="105">
          <cell r="D105" t="str">
            <v>St. Thomas Waterdown Before and After School Program</v>
          </cell>
          <cell r="E105" t="str">
            <v>570cc@hwcdsb.ca</v>
          </cell>
        </row>
        <row r="106">
          <cell r="D106" t="str">
            <v>St. Vincent de Paul Childrens Centre</v>
          </cell>
          <cell r="E106" t="str">
            <v>590cc@hwcdsb.ca</v>
          </cell>
        </row>
        <row r="107">
          <cell r="D107" t="str">
            <v>Stoney Creek Child Care Centre Inc.</v>
          </cell>
          <cell r="E107" t="str">
            <v>info@stoneycreekchildcare.com</v>
          </cell>
        </row>
        <row r="108">
          <cell r="D108" t="str">
            <v>Stoney Creek Co-op Preschool Inc</v>
          </cell>
          <cell r="E108" t="str">
            <v>sccop@stoneycreekcoop.ca</v>
          </cell>
        </row>
        <row r="109">
          <cell r="D109" t="str">
            <v>Sunshine &amp; Rainbows Christian Day Care Centre</v>
          </cell>
          <cell r="E109" t="str">
            <v>Kathy@sunshineandrainbow.com</v>
          </cell>
        </row>
        <row r="110">
          <cell r="D110" t="str">
            <v>Sunshine Daycare</v>
          </cell>
          <cell r="E110" t="str">
            <v>arlene@sunshinedaycare.ca</v>
          </cell>
        </row>
        <row r="111">
          <cell r="D111" t="str">
            <v>Tapawingo Day Care</v>
          </cell>
          <cell r="E111" t="str">
            <v>tapawingodaycare@rogers.com</v>
          </cell>
        </row>
        <row r="112">
          <cell r="D112" t="str">
            <v>Temple Playhouse</v>
          </cell>
          <cell r="E112" t="str">
            <v>templeplayhouse@cogeco.net</v>
          </cell>
        </row>
        <row r="113">
          <cell r="D113" t="str">
            <v>The Westdale Children's School</v>
          </cell>
          <cell r="E113" t="str">
            <v>info@westdalechildrensschool.org</v>
          </cell>
        </row>
        <row r="114">
          <cell r="D114" t="str">
            <v xml:space="preserve">Today's Family - Dundas </v>
          </cell>
          <cell r="E114" t="str">
            <v>lmcarthur@todaysfamily.ca</v>
          </cell>
        </row>
        <row r="115">
          <cell r="D115" t="str">
            <v xml:space="preserve">Today's Family - Dundas </v>
          </cell>
          <cell r="E115" t="str">
            <v>ddryden@todaysfamily.ca</v>
          </cell>
        </row>
        <row r="116">
          <cell r="D116" t="str">
            <v xml:space="preserve">Today's Family - Eastmount </v>
          </cell>
          <cell r="E116" t="str">
            <v>lrobertson@todaysfamily.ca</v>
          </cell>
        </row>
        <row r="117">
          <cell r="D117" t="str">
            <v>Today's Family - Linden Park</v>
          </cell>
          <cell r="E117" t="str">
            <v>kcole@todaysfamily.ca</v>
          </cell>
        </row>
        <row r="118">
          <cell r="D118" t="str">
            <v>Today's Family - Saltfleet</v>
          </cell>
          <cell r="E118" t="str">
            <v>ccs@todaysfamily.ca</v>
          </cell>
        </row>
        <row r="119">
          <cell r="D119" t="str">
            <v>Today's Family (Licensed Home Based)</v>
          </cell>
          <cell r="E119" t="str">
            <v>achan@todaysfamily.ca</v>
          </cell>
        </row>
        <row r="120">
          <cell r="D120" t="str">
            <v>Today's Family (Licensed Home Based)</v>
          </cell>
          <cell r="E120" t="str">
            <v>awitolla@todaysfamily.ca</v>
          </cell>
        </row>
        <row r="121">
          <cell r="D121" t="str">
            <v>Today's Family (Licensed Home Based)</v>
          </cell>
          <cell r="E121" t="str">
            <v>sciprietti@todaysfamily.ca</v>
          </cell>
        </row>
        <row r="122">
          <cell r="D122" t="str">
            <v>Today's Family (Licensed Home Based)</v>
          </cell>
          <cell r="E122" t="str">
            <v>mrobertson@todaysfamily.ca</v>
          </cell>
        </row>
        <row r="123">
          <cell r="D123" t="str">
            <v>Today's Family Children's Centre - Hamilton</v>
          </cell>
          <cell r="E123" t="str">
            <v>cdixon@todaysfamily.ca</v>
          </cell>
        </row>
        <row r="124">
          <cell r="D124" t="str">
            <v>Today's Family Children's Centre - Hamilton</v>
          </cell>
          <cell r="E124" t="str">
            <v>rcascella@todaysfamily.ca</v>
          </cell>
        </row>
        <row r="125">
          <cell r="D125" t="str">
            <v>Today's Family-Huntington Park School - Age Program</v>
          </cell>
          <cell r="E125" t="str">
            <v>hp@todaysfamily.ca</v>
          </cell>
        </row>
        <row r="126">
          <cell r="D126" t="str">
            <v>Umbrella Family - Ancaster Meadow</v>
          </cell>
          <cell r="E126" t="str">
            <v>carm@umbrellafamily.com</v>
          </cell>
        </row>
        <row r="127">
          <cell r="D127" t="str">
            <v>Umbrella Family - Balaclava</v>
          </cell>
          <cell r="E127" t="str">
            <v>cathy@umbrellafamily.com</v>
          </cell>
        </row>
        <row r="128">
          <cell r="D128" t="str">
            <v>Umbrella Family - Dundana Children's Centre</v>
          </cell>
          <cell r="E128" t="str">
            <v>connie@umbrellafamily.com</v>
          </cell>
        </row>
        <row r="129">
          <cell r="D129" t="str">
            <v>Umbrella Family - Dundas Central Children's Centre</v>
          </cell>
          <cell r="E129" t="str">
            <v>dundascentral@umbrellafamily.com</v>
          </cell>
        </row>
        <row r="130">
          <cell r="D130" t="str">
            <v xml:space="preserve">Umbrella Family - Elizabeth Bagshaw </v>
          </cell>
          <cell r="E130" t="str">
            <v>lynn@umbrellafamily.com</v>
          </cell>
        </row>
        <row r="131">
          <cell r="D131" t="str">
            <v>Umbrella Family - Gatestone</v>
          </cell>
          <cell r="E131" t="str">
            <v>cynthia@umbrellafamily.com</v>
          </cell>
        </row>
        <row r="132">
          <cell r="D132" t="str">
            <v xml:space="preserve">Umbrella Family - Glen Echo </v>
          </cell>
          <cell r="E132" t="str">
            <v>glenecho@umbrellafamily.com</v>
          </cell>
        </row>
        <row r="133">
          <cell r="D133" t="str">
            <v>Umbrella Family - Gordon Price</v>
          </cell>
          <cell r="E133" t="str">
            <v>suek@umbrellafamily.com</v>
          </cell>
        </row>
        <row r="134">
          <cell r="D134" t="str">
            <v>Umbrella Family - Greensville Elementary School</v>
          </cell>
          <cell r="E134" t="str">
            <v>greensville@umbrellafamily.com</v>
          </cell>
        </row>
        <row r="135">
          <cell r="D135" t="str">
            <v xml:space="preserve">Umbrella Family - Helen Detwiler </v>
          </cell>
          <cell r="E135" t="str">
            <v>detwiler@umbrellafamily.com</v>
          </cell>
        </row>
        <row r="136">
          <cell r="D136" t="str">
            <v>Umbrella Family - Hillcrest Children's Centre</v>
          </cell>
          <cell r="E136" t="str">
            <v>sheila@umbrellafamily.com</v>
          </cell>
        </row>
        <row r="137">
          <cell r="D137" t="str">
            <v>Umbrella Family - James MacDonald</v>
          </cell>
          <cell r="E137" t="str">
            <v>jamesmacdonald@umbrellafamily.com</v>
          </cell>
        </row>
        <row r="138">
          <cell r="D138" t="str">
            <v xml:space="preserve">Umbrella Family - Lawfield </v>
          </cell>
          <cell r="E138" t="str">
            <v>shawna@umbrellafamily.com</v>
          </cell>
        </row>
        <row r="139">
          <cell r="D139" t="str">
            <v>Umbrella Family - Lincoln Alexander</v>
          </cell>
          <cell r="E139" t="str">
            <v>lincoln@umbrellafamily.com</v>
          </cell>
        </row>
        <row r="140">
          <cell r="D140" t="str">
            <v>Umbrella Family - Mount Hope</v>
          </cell>
          <cell r="E140" t="str">
            <v>mounthope@umbrellafamily.com</v>
          </cell>
        </row>
        <row r="141">
          <cell r="D141" t="str">
            <v>Umbrella Family - Mountview</v>
          </cell>
          <cell r="E141" t="str">
            <v>mountview@umbrellafamily.com</v>
          </cell>
        </row>
        <row r="142">
          <cell r="D142" t="str">
            <v>Umbrella Family - Queensdale</v>
          </cell>
          <cell r="E142" t="str">
            <v>queensdale@umbrellafamily.com</v>
          </cell>
        </row>
        <row r="143">
          <cell r="D143" t="str">
            <v>Umbrella Family - Ray Lewis</v>
          </cell>
          <cell r="E143" t="str">
            <v>raylewis@umbrellafamily.com</v>
          </cell>
        </row>
        <row r="144">
          <cell r="D144" t="str">
            <v>Umbrella Family - Winona</v>
          </cell>
          <cell r="E144" t="str">
            <v>winona@umbrellafamily.com</v>
          </cell>
        </row>
        <row r="145">
          <cell r="D145" t="str">
            <v>Umbrella Family -Templemead</v>
          </cell>
          <cell r="E145" t="str">
            <v>brenda@umbrellafamily.com</v>
          </cell>
        </row>
        <row r="146">
          <cell r="D146" t="str">
            <v>Village Children's Centre of Waterdown</v>
          </cell>
          <cell r="E146" t="str">
            <v>yangyang.du@villagechildrencentre.com</v>
          </cell>
        </row>
        <row r="147">
          <cell r="D147" t="str">
            <v>Village Children's Centre of Waterdown</v>
          </cell>
          <cell r="E147" t="str">
            <v>tracey.dorr@villagechildrencentre.com</v>
          </cell>
        </row>
        <row r="148">
          <cell r="D148" t="str">
            <v xml:space="preserve">Village Gate Montessori </v>
          </cell>
          <cell r="E148" t="str">
            <v>vgmontessori@hotmail.com</v>
          </cell>
        </row>
        <row r="149">
          <cell r="D149" t="str">
            <v>Village Treehouse Childcare Inc.</v>
          </cell>
          <cell r="E149" t="str">
            <v>villagetreehouse@cogeco.net</v>
          </cell>
        </row>
        <row r="150">
          <cell r="D150" t="str">
            <v>Waterdown District Centre - Guy Brown</v>
          </cell>
          <cell r="E150" t="str">
            <v>shelleybradaric@hotmail.com</v>
          </cell>
        </row>
        <row r="151">
          <cell r="D151" t="str">
            <v>Way to Learn Daycare</v>
          </cell>
          <cell r="E151" t="str">
            <v>info@waytolearndaycare.ca</v>
          </cell>
        </row>
        <row r="152">
          <cell r="D152" t="str">
            <v>Wee Watch Hamilton</v>
          </cell>
          <cell r="E152" t="str">
            <v>weewatch@bell.net</v>
          </cell>
        </row>
        <row r="153">
          <cell r="D153" t="str">
            <v>Wesley Child Care Centre</v>
          </cell>
          <cell r="E153" t="str">
            <v>jeanne.jno-baptiste@wesley.ca</v>
          </cell>
        </row>
        <row r="154">
          <cell r="D154" t="str">
            <v>Westdale Co-op Preschool</v>
          </cell>
          <cell r="E154" t="str">
            <v>westdalecooppreschool@hotmail.com</v>
          </cell>
        </row>
        <row r="155">
          <cell r="D155" t="str">
            <v>Winona Children's Centre</v>
          </cell>
          <cell r="E155" t="str">
            <v>winonacc@gmail.com</v>
          </cell>
        </row>
        <row r="156">
          <cell r="D156" t="str">
            <v>YMCA - Brant Child Care Centre</v>
          </cell>
          <cell r="E156" t="str">
            <v>Carmel_Grant@ymca.ca</v>
          </cell>
        </row>
        <row r="157">
          <cell r="D157" t="str">
            <v>YMCA - Brant Child Care Centre</v>
          </cell>
          <cell r="E157" t="str">
            <v>rhonda_cain@ymca.ca</v>
          </cell>
        </row>
        <row r="158">
          <cell r="D158" t="str">
            <v>YMCA - Brant Child Care Centre</v>
          </cell>
          <cell r="E158" t="str">
            <v>angela_hayes@ymca.ca</v>
          </cell>
        </row>
        <row r="159">
          <cell r="D159" t="str">
            <v>YMCA - Brant Child Care Centre</v>
          </cell>
          <cell r="E159" t="str">
            <v>kimberly_clark@ymca.ca</v>
          </cell>
        </row>
        <row r="160">
          <cell r="D160" t="str">
            <v>YMCA - Queens Garden</v>
          </cell>
          <cell r="E160" t="str">
            <v>queens_childcare@ymca.ca</v>
          </cell>
        </row>
        <row r="161">
          <cell r="D161" t="str">
            <v>YMCA Downtown Childcare</v>
          </cell>
          <cell r="E161" t="str">
            <v>downtown_childcare@ymca.ca</v>
          </cell>
        </row>
        <row r="162">
          <cell r="D162" t="str">
            <v>YMCA Flamborough Childcare</v>
          </cell>
          <cell r="E162" t="str">
            <v>flamborough_childcare@ymca.ca</v>
          </cell>
        </row>
        <row r="163">
          <cell r="D163" t="str">
            <v xml:space="preserve">YMCA Les Chater Childcare </v>
          </cell>
          <cell r="E163" t="str">
            <v>leschater_childcare@ymca.ca</v>
          </cell>
        </row>
        <row r="164">
          <cell r="D164" t="str">
            <v xml:space="preserve">YMCA Mountain Childcare </v>
          </cell>
          <cell r="E164" t="str">
            <v>mountain_childcare@ymca.ca</v>
          </cell>
        </row>
        <row r="165">
          <cell r="D165" t="str">
            <v xml:space="preserve">YMCA Sir William Osler Childcare </v>
          </cell>
          <cell r="E165" t="str">
            <v>osler_childcare@ymca.ca</v>
          </cell>
        </row>
        <row r="166">
          <cell r="D166" t="str">
            <v>YMCA Stoney Creek Childcare</v>
          </cell>
          <cell r="E166" t="str">
            <v>stoneycreek_childcare@ymca.ca</v>
          </cell>
        </row>
        <row r="167">
          <cell r="D167" t="str">
            <v xml:space="preserve">YMCA Wellington Childcare </v>
          </cell>
          <cell r="E167" t="str">
            <v>wellington_childcare@ymca.ca</v>
          </cell>
        </row>
        <row r="168">
          <cell r="D168" t="str">
            <v>YWCA AM/PM Child Care</v>
          </cell>
          <cell r="E168" t="str">
            <v>lhodge@ywcahamilton.org</v>
          </cell>
        </row>
        <row r="169">
          <cell r="D169" t="str">
            <v>YWCA Hamilton - Ottawa Street Kinderclass</v>
          </cell>
          <cell r="E169" t="str">
            <v>lpilon@ywcahamilton.org</v>
          </cell>
        </row>
        <row r="170">
          <cell r="D170" t="str">
            <v>YWCA Hamilton - Ottawa Street Kinderclass</v>
          </cell>
          <cell r="E170" t="str">
            <v>sakther@ywcahamilton.org</v>
          </cell>
        </row>
        <row r="171">
          <cell r="D171" t="str">
            <v>YWCA Hamilton West Mountain Child Care Centre</v>
          </cell>
          <cell r="E171" t="str">
            <v>therrera@ywcahamilton.org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Sheet1"/>
      <sheetName val="Approval"/>
      <sheetName val="Mitigation"/>
      <sheetName val="MIT Input"/>
      <sheetName val="Sheet3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Sheet2"/>
    </sheetNames>
    <sheetDataSet>
      <sheetData sheetId="0"/>
      <sheetData sheetId="1"/>
      <sheetData sheetId="2"/>
      <sheetData sheetId="3"/>
      <sheetData sheetId="4">
        <row r="4">
          <cell r="C4" t="str">
            <v>Vendor</v>
          </cell>
          <cell r="D4" t="str">
            <v>Type</v>
          </cell>
          <cell r="E4" t="str">
            <v>Method</v>
          </cell>
          <cell r="F4" t="str">
            <v>Freq</v>
          </cell>
          <cell r="G4" t="str">
            <v>2016 GOG Wages</v>
          </cell>
          <cell r="H4" t="str">
            <v>Mitigation Amount</v>
          </cell>
          <cell r="I4" t="str">
            <v>Total Wages</v>
          </cell>
          <cell r="J4" t="str">
            <v>2016 GOG SP</v>
          </cell>
          <cell r="K4" t="str">
            <v>Total 2016 GOG Funding</v>
          </cell>
        </row>
        <row r="5">
          <cell r="C5" t="str">
            <v>separate</v>
          </cell>
          <cell r="D5" t="str">
            <v>NP</v>
          </cell>
          <cell r="F5" t="str">
            <v>Yearly</v>
          </cell>
          <cell r="G5">
            <v>0</v>
          </cell>
          <cell r="H5">
            <v>5956</v>
          </cell>
          <cell r="I5">
            <v>5956</v>
          </cell>
          <cell r="J5">
            <v>0</v>
          </cell>
          <cell r="K5">
            <v>5956</v>
          </cell>
        </row>
        <row r="6">
          <cell r="C6" t="str">
            <v>NEW</v>
          </cell>
          <cell r="D6" t="str">
            <v>Comm</v>
          </cell>
          <cell r="G6">
            <v>98415</v>
          </cell>
          <cell r="H6">
            <v>0</v>
          </cell>
          <cell r="I6">
            <v>98415</v>
          </cell>
          <cell r="J6">
            <v>16934</v>
          </cell>
          <cell r="K6">
            <v>115349</v>
          </cell>
        </row>
        <row r="7">
          <cell r="C7" t="str">
            <v>NEW</v>
          </cell>
          <cell r="D7" t="str">
            <v>Comm</v>
          </cell>
          <cell r="G7">
            <v>136170</v>
          </cell>
          <cell r="H7">
            <v>0</v>
          </cell>
          <cell r="I7">
            <v>136170</v>
          </cell>
          <cell r="J7">
            <v>22332</v>
          </cell>
          <cell r="K7">
            <v>158502</v>
          </cell>
        </row>
        <row r="8">
          <cell r="C8" t="str">
            <v>NEW</v>
          </cell>
          <cell r="D8" t="str">
            <v>Comm</v>
          </cell>
          <cell r="G8">
            <v>141945</v>
          </cell>
          <cell r="H8">
            <v>0</v>
          </cell>
          <cell r="I8">
            <v>141945</v>
          </cell>
          <cell r="J8">
            <v>23159</v>
          </cell>
          <cell r="K8">
            <v>165104</v>
          </cell>
        </row>
        <row r="9">
          <cell r="C9" t="str">
            <v>Journal</v>
          </cell>
          <cell r="D9" t="str">
            <v>DO</v>
          </cell>
          <cell r="E9" t="str">
            <v>via OCCMS</v>
          </cell>
          <cell r="F9" t="str">
            <v>Monthly</v>
          </cell>
          <cell r="G9">
            <v>153180</v>
          </cell>
          <cell r="H9">
            <v>0</v>
          </cell>
          <cell r="I9">
            <v>153180</v>
          </cell>
          <cell r="J9">
            <v>24310</v>
          </cell>
          <cell r="K9">
            <v>177490</v>
          </cell>
        </row>
        <row r="10">
          <cell r="C10" t="str">
            <v>0000094637</v>
          </cell>
          <cell r="D10" t="str">
            <v>Comm</v>
          </cell>
          <cell r="E10" t="str">
            <v>via OCCMS</v>
          </cell>
          <cell r="F10" t="str">
            <v>Monthly</v>
          </cell>
          <cell r="G10">
            <v>208485</v>
          </cell>
          <cell r="H10">
            <v>0</v>
          </cell>
          <cell r="I10">
            <v>208485</v>
          </cell>
          <cell r="J10">
            <v>24310</v>
          </cell>
          <cell r="K10">
            <v>232795</v>
          </cell>
        </row>
        <row r="11">
          <cell r="C11" t="str">
            <v>0000093744</v>
          </cell>
          <cell r="D11" t="str">
            <v>NP</v>
          </cell>
          <cell r="E11" t="str">
            <v>via OCCMS</v>
          </cell>
          <cell r="F11" t="str">
            <v>Monthly</v>
          </cell>
          <cell r="G11">
            <v>77940</v>
          </cell>
          <cell r="H11">
            <v>10158</v>
          </cell>
          <cell r="I11">
            <v>88098</v>
          </cell>
          <cell r="J11">
            <v>14005</v>
          </cell>
          <cell r="K11">
            <v>102103</v>
          </cell>
        </row>
        <row r="12">
          <cell r="C12" t="str">
            <v>0000091949</v>
          </cell>
          <cell r="D12" t="str">
            <v>Comm</v>
          </cell>
          <cell r="E12" t="str">
            <v>via OCCMS</v>
          </cell>
          <cell r="F12" t="str">
            <v>Monthly</v>
          </cell>
          <cell r="G12">
            <v>265140</v>
          </cell>
          <cell r="H12">
            <v>0</v>
          </cell>
          <cell r="I12">
            <v>265140</v>
          </cell>
          <cell r="J12">
            <v>24310</v>
          </cell>
          <cell r="K12">
            <v>289450</v>
          </cell>
        </row>
        <row r="13">
          <cell r="C13" t="str">
            <v>0000091948</v>
          </cell>
          <cell r="D13" t="str">
            <v>Comm</v>
          </cell>
          <cell r="E13" t="str">
            <v>via OCCMS</v>
          </cell>
          <cell r="F13" t="str">
            <v>Monthly</v>
          </cell>
          <cell r="G13">
            <v>78030</v>
          </cell>
          <cell r="H13">
            <v>0</v>
          </cell>
          <cell r="I13">
            <v>78030</v>
          </cell>
          <cell r="J13">
            <v>14018</v>
          </cell>
          <cell r="K13">
            <v>92048</v>
          </cell>
        </row>
        <row r="14">
          <cell r="C14" t="str">
            <v>0000088166</v>
          </cell>
          <cell r="D14" t="str">
            <v>Comm</v>
          </cell>
          <cell r="E14" t="str">
            <v>via OCCMS</v>
          </cell>
          <cell r="F14" t="str">
            <v>Monthly</v>
          </cell>
          <cell r="G14">
            <v>12960</v>
          </cell>
          <cell r="H14">
            <v>660</v>
          </cell>
          <cell r="I14">
            <v>13620</v>
          </cell>
          <cell r="J14">
            <v>3089</v>
          </cell>
          <cell r="K14">
            <v>16709</v>
          </cell>
        </row>
        <row r="15">
          <cell r="C15" t="str">
            <v>0000083682</v>
          </cell>
          <cell r="D15" t="str">
            <v>Comm</v>
          </cell>
          <cell r="E15" t="str">
            <v>via OCCMS</v>
          </cell>
          <cell r="F15" t="str">
            <v>Monthly</v>
          </cell>
          <cell r="G15">
            <v>69840</v>
          </cell>
          <cell r="H15">
            <v>0</v>
          </cell>
          <cell r="I15">
            <v>69840</v>
          </cell>
          <cell r="J15">
            <v>12847</v>
          </cell>
          <cell r="K15">
            <v>82687</v>
          </cell>
        </row>
        <row r="16">
          <cell r="C16" t="str">
            <v>0000082536</v>
          </cell>
          <cell r="D16" t="str">
            <v>Comm</v>
          </cell>
          <cell r="E16" t="str">
            <v>via OCCMS</v>
          </cell>
          <cell r="F16" t="str">
            <v>Monthly</v>
          </cell>
          <cell r="G16">
            <v>78030</v>
          </cell>
          <cell r="H16">
            <v>0</v>
          </cell>
          <cell r="I16">
            <v>78030</v>
          </cell>
          <cell r="J16">
            <v>14018</v>
          </cell>
          <cell r="K16">
            <v>92048</v>
          </cell>
        </row>
        <row r="17">
          <cell r="C17" t="str">
            <v>0000081480</v>
          </cell>
          <cell r="D17" t="str">
            <v>Comm</v>
          </cell>
          <cell r="E17" t="str">
            <v>via OCCMS</v>
          </cell>
          <cell r="F17" t="str">
            <v>Monthly</v>
          </cell>
          <cell r="G17">
            <v>82380</v>
          </cell>
          <cell r="H17">
            <v>0</v>
          </cell>
          <cell r="I17">
            <v>82380</v>
          </cell>
          <cell r="J17">
            <v>14640</v>
          </cell>
          <cell r="K17">
            <v>97020</v>
          </cell>
        </row>
        <row r="18">
          <cell r="C18" t="str">
            <v>0000079448</v>
          </cell>
          <cell r="D18" t="str">
            <v>Comm</v>
          </cell>
          <cell r="E18" t="str">
            <v>via OCCMS</v>
          </cell>
          <cell r="F18" t="str">
            <v>Monthly</v>
          </cell>
          <cell r="G18">
            <v>76860</v>
          </cell>
          <cell r="H18">
            <v>0</v>
          </cell>
          <cell r="I18">
            <v>76860</v>
          </cell>
          <cell r="J18">
            <v>13851</v>
          </cell>
          <cell r="K18">
            <v>90711</v>
          </cell>
        </row>
        <row r="19">
          <cell r="C19" t="str">
            <v>0000078597</v>
          </cell>
          <cell r="D19" t="str">
            <v>Comm</v>
          </cell>
          <cell r="E19" t="str">
            <v>via OCCMS</v>
          </cell>
          <cell r="F19" t="str">
            <v>Monthly</v>
          </cell>
          <cell r="G19">
            <v>193590</v>
          </cell>
          <cell r="H19">
            <v>0</v>
          </cell>
          <cell r="I19">
            <v>193590</v>
          </cell>
          <cell r="J19">
            <v>24310</v>
          </cell>
          <cell r="K19">
            <v>217900</v>
          </cell>
        </row>
        <row r="20">
          <cell r="C20" t="str">
            <v>0000076745</v>
          </cell>
          <cell r="D20" t="str">
            <v>NP</v>
          </cell>
          <cell r="E20" t="str">
            <v>via OCCMS</v>
          </cell>
          <cell r="F20" t="str">
            <v>Monthly</v>
          </cell>
          <cell r="G20">
            <v>108337.5</v>
          </cell>
          <cell r="H20">
            <v>0</v>
          </cell>
          <cell r="I20">
            <v>108337.5</v>
          </cell>
          <cell r="J20">
            <v>18353</v>
          </cell>
          <cell r="K20">
            <v>126690.5</v>
          </cell>
        </row>
        <row r="21">
          <cell r="C21" t="str">
            <v>0000075862</v>
          </cell>
          <cell r="D21" t="str">
            <v>Comm</v>
          </cell>
          <cell r="E21" t="str">
            <v>via OCCMS</v>
          </cell>
          <cell r="F21" t="str">
            <v>Monthly</v>
          </cell>
          <cell r="G21">
            <v>230790</v>
          </cell>
          <cell r="H21">
            <v>0</v>
          </cell>
          <cell r="I21">
            <v>230790</v>
          </cell>
          <cell r="J21">
            <v>24310</v>
          </cell>
          <cell r="K21">
            <v>255100</v>
          </cell>
        </row>
        <row r="22">
          <cell r="C22" t="str">
            <v>0000074859</v>
          </cell>
          <cell r="D22" t="str">
            <v>Comm</v>
          </cell>
          <cell r="E22" t="str">
            <v>via OCCMS</v>
          </cell>
          <cell r="F22" t="str">
            <v>Monthly</v>
          </cell>
          <cell r="G22">
            <v>95040</v>
          </cell>
          <cell r="H22">
            <v>0</v>
          </cell>
          <cell r="I22">
            <v>95040</v>
          </cell>
          <cell r="J22">
            <v>16451</v>
          </cell>
          <cell r="K22">
            <v>111491</v>
          </cell>
        </row>
        <row r="23">
          <cell r="C23" t="str">
            <v>0000074858</v>
          </cell>
          <cell r="D23" t="str">
            <v>Comm</v>
          </cell>
          <cell r="E23" t="str">
            <v>via OCCMS</v>
          </cell>
          <cell r="F23" t="str">
            <v>Monthly</v>
          </cell>
          <cell r="G23">
            <v>21675</v>
          </cell>
          <cell r="H23">
            <v>0</v>
          </cell>
          <cell r="I23">
            <v>21675</v>
          </cell>
          <cell r="J23">
            <v>5167</v>
          </cell>
          <cell r="K23">
            <v>26842</v>
          </cell>
        </row>
        <row r="24">
          <cell r="C24" t="str">
            <v>0000069835</v>
          </cell>
          <cell r="D24" t="str">
            <v>NP</v>
          </cell>
          <cell r="E24" t="str">
            <v>via OCCMS</v>
          </cell>
          <cell r="F24" t="str">
            <v>Monthly</v>
          </cell>
          <cell r="G24">
            <v>118170</v>
          </cell>
          <cell r="H24">
            <v>0</v>
          </cell>
          <cell r="I24">
            <v>118170</v>
          </cell>
          <cell r="J24">
            <v>19758</v>
          </cell>
          <cell r="K24">
            <v>137928</v>
          </cell>
        </row>
        <row r="25">
          <cell r="C25" t="str">
            <v>0000069834</v>
          </cell>
          <cell r="D25" t="str">
            <v>Comm</v>
          </cell>
          <cell r="E25" t="str">
            <v>via OCCMS</v>
          </cell>
          <cell r="F25" t="str">
            <v>Monthly</v>
          </cell>
          <cell r="G25">
            <v>48780</v>
          </cell>
          <cell r="H25">
            <v>0</v>
          </cell>
          <cell r="I25">
            <v>48780</v>
          </cell>
          <cell r="J25">
            <v>9836</v>
          </cell>
          <cell r="K25">
            <v>58616</v>
          </cell>
        </row>
        <row r="26">
          <cell r="C26" t="str">
            <v>0000062723</v>
          </cell>
          <cell r="D26" t="str">
            <v>NP</v>
          </cell>
          <cell r="E26" t="str">
            <v>via OCCMS</v>
          </cell>
          <cell r="F26" t="str">
            <v>Monthly</v>
          </cell>
          <cell r="G26">
            <v>38880</v>
          </cell>
          <cell r="H26">
            <v>0</v>
          </cell>
          <cell r="I26">
            <v>38880</v>
          </cell>
          <cell r="J26">
            <v>8420</v>
          </cell>
          <cell r="K26">
            <v>47300</v>
          </cell>
        </row>
        <row r="27">
          <cell r="C27" t="str">
            <v>0000053769</v>
          </cell>
          <cell r="D27" t="str">
            <v>Comm</v>
          </cell>
          <cell r="E27" t="str">
            <v>via OCCMS</v>
          </cell>
          <cell r="F27" t="str">
            <v>Monthly</v>
          </cell>
          <cell r="G27">
            <v>212400</v>
          </cell>
          <cell r="H27">
            <v>0</v>
          </cell>
          <cell r="I27">
            <v>212400</v>
          </cell>
          <cell r="J27">
            <v>24310</v>
          </cell>
          <cell r="K27">
            <v>236710</v>
          </cell>
        </row>
        <row r="28">
          <cell r="C28" t="str">
            <v>0000053768</v>
          </cell>
          <cell r="D28" t="str">
            <v>Comm</v>
          </cell>
          <cell r="E28" t="str">
            <v>via OCCMS</v>
          </cell>
          <cell r="F28" t="str">
            <v>Monthly</v>
          </cell>
          <cell r="G28">
            <v>181890</v>
          </cell>
          <cell r="H28">
            <v>0</v>
          </cell>
          <cell r="I28">
            <v>181890</v>
          </cell>
          <cell r="J28">
            <v>24310</v>
          </cell>
          <cell r="K28">
            <v>206200</v>
          </cell>
        </row>
        <row r="29">
          <cell r="C29" t="str">
            <v>0000040311</v>
          </cell>
          <cell r="D29" t="str">
            <v>Comm</v>
          </cell>
          <cell r="E29" t="str">
            <v>via OCCMS</v>
          </cell>
          <cell r="F29" t="str">
            <v>Monthly</v>
          </cell>
          <cell r="G29">
            <v>148950</v>
          </cell>
          <cell r="H29">
            <v>8490</v>
          </cell>
          <cell r="I29">
            <v>157440</v>
          </cell>
          <cell r="J29">
            <v>24160</v>
          </cell>
          <cell r="K29">
            <v>181600</v>
          </cell>
        </row>
        <row r="30">
          <cell r="C30" t="str">
            <v>0000036066</v>
          </cell>
          <cell r="D30" t="str">
            <v>Comm</v>
          </cell>
          <cell r="E30" t="str">
            <v>Upload</v>
          </cell>
          <cell r="F30" t="str">
            <v>Quarterly</v>
          </cell>
          <cell r="G30">
            <v>129825</v>
          </cell>
          <cell r="H30">
            <v>0</v>
          </cell>
          <cell r="I30">
            <v>129825</v>
          </cell>
          <cell r="J30">
            <v>21426</v>
          </cell>
          <cell r="K30">
            <v>151251</v>
          </cell>
        </row>
        <row r="31">
          <cell r="C31" t="str">
            <v>0000033910</v>
          </cell>
          <cell r="D31" t="str">
            <v>NP</v>
          </cell>
          <cell r="E31" t="str">
            <v>Upload</v>
          </cell>
          <cell r="F31" t="str">
            <v>Quarterly</v>
          </cell>
          <cell r="G31">
            <v>10800</v>
          </cell>
          <cell r="H31">
            <v>0</v>
          </cell>
          <cell r="I31">
            <v>10800</v>
          </cell>
          <cell r="J31">
            <v>2574</v>
          </cell>
          <cell r="K31">
            <v>13374</v>
          </cell>
        </row>
        <row r="32">
          <cell r="C32" t="str">
            <v>0000032082</v>
          </cell>
          <cell r="D32" t="str">
            <v>NP</v>
          </cell>
          <cell r="E32" t="str">
            <v>via OCCMS</v>
          </cell>
          <cell r="F32" t="str">
            <v>Monthly</v>
          </cell>
          <cell r="G32">
            <v>84150</v>
          </cell>
          <cell r="H32">
            <v>0</v>
          </cell>
          <cell r="I32">
            <v>84150</v>
          </cell>
          <cell r="J32">
            <v>14893</v>
          </cell>
          <cell r="K32">
            <v>99043</v>
          </cell>
        </row>
        <row r="33">
          <cell r="C33" t="str">
            <v>0000027419</v>
          </cell>
          <cell r="D33" t="str">
            <v>NP</v>
          </cell>
          <cell r="E33" t="str">
            <v>Upload</v>
          </cell>
          <cell r="F33" t="str">
            <v>Quarterly</v>
          </cell>
          <cell r="G33">
            <v>10800</v>
          </cell>
          <cell r="H33">
            <v>266</v>
          </cell>
          <cell r="I33">
            <v>11066</v>
          </cell>
          <cell r="J33">
            <v>2574</v>
          </cell>
          <cell r="K33">
            <v>13640</v>
          </cell>
        </row>
        <row r="34">
          <cell r="C34" t="str">
            <v>0000026042</v>
          </cell>
          <cell r="D34" t="str">
            <v>Comm</v>
          </cell>
          <cell r="E34" t="str">
            <v>via OCCMS</v>
          </cell>
          <cell r="F34" t="str">
            <v>Monthly</v>
          </cell>
          <cell r="G34">
            <v>145710</v>
          </cell>
          <cell r="H34">
            <v>0</v>
          </cell>
          <cell r="I34">
            <v>145710</v>
          </cell>
          <cell r="J34">
            <v>23697</v>
          </cell>
          <cell r="K34">
            <v>169407</v>
          </cell>
        </row>
        <row r="35">
          <cell r="C35" t="str">
            <v>0000007346</v>
          </cell>
          <cell r="D35" t="str">
            <v>NP</v>
          </cell>
          <cell r="E35" t="str">
            <v>via OCCMS</v>
          </cell>
          <cell r="F35" t="str">
            <v>Monthly</v>
          </cell>
          <cell r="G35">
            <v>310027.5</v>
          </cell>
          <cell r="H35">
            <v>0</v>
          </cell>
          <cell r="I35">
            <v>310027.5</v>
          </cell>
          <cell r="J35">
            <v>24310</v>
          </cell>
          <cell r="K35">
            <v>334337.5</v>
          </cell>
        </row>
        <row r="36">
          <cell r="C36" t="str">
            <v>0000007093</v>
          </cell>
          <cell r="D36" t="str">
            <v>NP</v>
          </cell>
          <cell r="E36" t="str">
            <v>Upload</v>
          </cell>
          <cell r="F36" t="str">
            <v>Quarterly</v>
          </cell>
          <cell r="G36">
            <v>10800</v>
          </cell>
          <cell r="H36">
            <v>0</v>
          </cell>
          <cell r="I36">
            <v>10800</v>
          </cell>
          <cell r="J36">
            <v>2574</v>
          </cell>
          <cell r="K36">
            <v>13374</v>
          </cell>
        </row>
        <row r="37">
          <cell r="C37" t="str">
            <v>0000007091</v>
          </cell>
          <cell r="D37" t="str">
            <v>NP</v>
          </cell>
          <cell r="E37" t="str">
            <v>Upload</v>
          </cell>
          <cell r="F37" t="str">
            <v>Quarterly</v>
          </cell>
          <cell r="G37">
            <v>24401.4</v>
          </cell>
          <cell r="H37">
            <v>0</v>
          </cell>
          <cell r="I37">
            <v>24401.4</v>
          </cell>
          <cell r="J37">
            <v>5816</v>
          </cell>
          <cell r="K37">
            <v>30217.4</v>
          </cell>
        </row>
        <row r="38">
          <cell r="C38" t="str">
            <v>0000007069</v>
          </cell>
          <cell r="D38" t="str">
            <v>Comm</v>
          </cell>
          <cell r="E38" t="str">
            <v>via OCCMS</v>
          </cell>
          <cell r="F38" t="str">
            <v>Monthly</v>
          </cell>
          <cell r="G38">
            <v>103612.5</v>
          </cell>
          <cell r="H38">
            <v>0</v>
          </cell>
          <cell r="I38">
            <v>103612.5</v>
          </cell>
          <cell r="J38">
            <v>17676</v>
          </cell>
          <cell r="K38">
            <v>121288.5</v>
          </cell>
        </row>
        <row r="39">
          <cell r="C39" t="str">
            <v>0000006067</v>
          </cell>
          <cell r="D39" t="str">
            <v>NP</v>
          </cell>
          <cell r="E39" t="str">
            <v>via OCCMS</v>
          </cell>
          <cell r="F39" t="str">
            <v>Monthly</v>
          </cell>
          <cell r="G39">
            <v>118080</v>
          </cell>
          <cell r="H39">
            <v>0</v>
          </cell>
          <cell r="I39">
            <v>118080</v>
          </cell>
          <cell r="J39">
            <v>19745</v>
          </cell>
          <cell r="K39">
            <v>137825</v>
          </cell>
        </row>
        <row r="40">
          <cell r="C40" t="str">
            <v>0000006043</v>
          </cell>
          <cell r="D40" t="str">
            <v>Comm</v>
          </cell>
          <cell r="E40" t="str">
            <v>via OCCMS</v>
          </cell>
          <cell r="F40" t="str">
            <v>Monthly</v>
          </cell>
          <cell r="G40">
            <v>181350</v>
          </cell>
          <cell r="H40">
            <v>0</v>
          </cell>
          <cell r="I40">
            <v>181350</v>
          </cell>
          <cell r="J40">
            <v>24310</v>
          </cell>
          <cell r="K40">
            <v>205660</v>
          </cell>
        </row>
        <row r="41">
          <cell r="C41" t="str">
            <v>0000006038</v>
          </cell>
          <cell r="D41" t="str">
            <v>NP</v>
          </cell>
          <cell r="E41" t="str">
            <v>via OCCMS</v>
          </cell>
          <cell r="F41" t="str">
            <v>Monthly</v>
          </cell>
          <cell r="G41">
            <v>1015717.5</v>
          </cell>
          <cell r="H41">
            <v>0</v>
          </cell>
          <cell r="I41">
            <v>1015717.5</v>
          </cell>
          <cell r="J41">
            <v>78242</v>
          </cell>
          <cell r="K41">
            <v>1093959.5</v>
          </cell>
        </row>
        <row r="42">
          <cell r="C42" t="str">
            <v>0000005816</v>
          </cell>
          <cell r="D42" t="str">
            <v>Comm</v>
          </cell>
          <cell r="E42" t="str">
            <v>via OCCMS</v>
          </cell>
          <cell r="F42" t="str">
            <v>Monthly</v>
          </cell>
          <cell r="G42">
            <v>128340</v>
          </cell>
          <cell r="H42">
            <v>0</v>
          </cell>
          <cell r="I42">
            <v>128340</v>
          </cell>
          <cell r="J42">
            <v>21213</v>
          </cell>
          <cell r="K42">
            <v>149553</v>
          </cell>
        </row>
        <row r="43">
          <cell r="C43" t="str">
            <v>0000005772</v>
          </cell>
          <cell r="D43" t="str">
            <v>NP</v>
          </cell>
          <cell r="E43" t="str">
            <v>Upload</v>
          </cell>
          <cell r="F43" t="str">
            <v>Quarterly</v>
          </cell>
          <cell r="G43">
            <v>10800</v>
          </cell>
          <cell r="H43">
            <v>0</v>
          </cell>
          <cell r="I43">
            <v>10800</v>
          </cell>
          <cell r="J43">
            <v>2574</v>
          </cell>
          <cell r="K43">
            <v>13374</v>
          </cell>
        </row>
        <row r="44">
          <cell r="C44" t="str">
            <v>0000005764</v>
          </cell>
          <cell r="D44" t="str">
            <v>NP</v>
          </cell>
          <cell r="E44" t="str">
            <v>via OCCMS</v>
          </cell>
          <cell r="F44" t="str">
            <v>Monthly</v>
          </cell>
          <cell r="G44">
            <v>69525</v>
          </cell>
          <cell r="H44">
            <v>0</v>
          </cell>
          <cell r="I44">
            <v>69525</v>
          </cell>
          <cell r="J44">
            <v>12803</v>
          </cell>
          <cell r="K44">
            <v>82328</v>
          </cell>
        </row>
        <row r="45">
          <cell r="C45" t="str">
            <v>0000005730</v>
          </cell>
          <cell r="D45" t="str">
            <v>NP</v>
          </cell>
          <cell r="E45" t="str">
            <v>via OCCMS</v>
          </cell>
          <cell r="F45" t="str">
            <v>Monthly</v>
          </cell>
          <cell r="G45">
            <v>188887.5</v>
          </cell>
          <cell r="H45">
            <v>0</v>
          </cell>
          <cell r="I45">
            <v>188887.5</v>
          </cell>
          <cell r="J45">
            <v>24310</v>
          </cell>
          <cell r="K45">
            <v>213197.5</v>
          </cell>
        </row>
        <row r="46">
          <cell r="C46" t="str">
            <v>0000005514</v>
          </cell>
          <cell r="D46" t="str">
            <v>Comm</v>
          </cell>
          <cell r="E46" t="str">
            <v>via OCCMS</v>
          </cell>
          <cell r="F46" t="str">
            <v>Monthly</v>
          </cell>
          <cell r="G46">
            <v>111847.5</v>
          </cell>
          <cell r="H46">
            <v>0</v>
          </cell>
          <cell r="I46">
            <v>111847.5</v>
          </cell>
          <cell r="J46">
            <v>18855</v>
          </cell>
          <cell r="K46">
            <v>130702.5</v>
          </cell>
        </row>
        <row r="47">
          <cell r="C47" t="str">
            <v>0000005387</v>
          </cell>
          <cell r="D47" t="str">
            <v>NP</v>
          </cell>
          <cell r="E47" t="str">
            <v>via OCCMS</v>
          </cell>
          <cell r="F47" t="str">
            <v>Monthly</v>
          </cell>
          <cell r="G47">
            <v>91440</v>
          </cell>
          <cell r="H47">
            <v>19596</v>
          </cell>
          <cell r="I47">
            <v>111036</v>
          </cell>
          <cell r="J47">
            <v>15936</v>
          </cell>
          <cell r="K47">
            <v>126972</v>
          </cell>
        </row>
        <row r="48">
          <cell r="C48" t="str">
            <v>0000005338</v>
          </cell>
          <cell r="D48" t="str">
            <v>Comm</v>
          </cell>
          <cell r="E48" t="str">
            <v>via OCCMS</v>
          </cell>
          <cell r="F48" t="str">
            <v>Monthly</v>
          </cell>
          <cell r="G48">
            <v>90990</v>
          </cell>
          <cell r="H48">
            <v>0</v>
          </cell>
          <cell r="I48">
            <v>90990</v>
          </cell>
          <cell r="J48">
            <v>15872</v>
          </cell>
          <cell r="K48">
            <v>106862</v>
          </cell>
        </row>
        <row r="49">
          <cell r="C49" t="str">
            <v>0000005306</v>
          </cell>
          <cell r="D49" t="str">
            <v>NP</v>
          </cell>
          <cell r="E49" t="str">
            <v>Upload</v>
          </cell>
          <cell r="F49" t="str">
            <v>Quarterly</v>
          </cell>
          <cell r="G49">
            <v>10800</v>
          </cell>
          <cell r="H49">
            <v>0</v>
          </cell>
          <cell r="I49">
            <v>10800</v>
          </cell>
          <cell r="J49">
            <v>2574</v>
          </cell>
          <cell r="K49">
            <v>13374</v>
          </cell>
        </row>
        <row r="50">
          <cell r="C50" t="str">
            <v>0000005260</v>
          </cell>
          <cell r="D50" t="str">
            <v>NP</v>
          </cell>
          <cell r="E50" t="str">
            <v>Upload</v>
          </cell>
          <cell r="F50" t="str">
            <v>Quarterly</v>
          </cell>
          <cell r="G50">
            <v>10800</v>
          </cell>
          <cell r="H50">
            <v>0</v>
          </cell>
          <cell r="I50">
            <v>10800</v>
          </cell>
          <cell r="J50">
            <v>2574</v>
          </cell>
          <cell r="K50">
            <v>13374</v>
          </cell>
        </row>
        <row r="51">
          <cell r="C51" t="str">
            <v>0000005253</v>
          </cell>
          <cell r="D51" t="str">
            <v>NP</v>
          </cell>
          <cell r="E51" t="str">
            <v>Upload</v>
          </cell>
          <cell r="F51" t="str">
            <v>Quarterly</v>
          </cell>
          <cell r="G51">
            <v>19507.5</v>
          </cell>
          <cell r="H51">
            <v>0</v>
          </cell>
          <cell r="I51">
            <v>19507.5</v>
          </cell>
          <cell r="J51">
            <v>4649</v>
          </cell>
          <cell r="K51">
            <v>24156.5</v>
          </cell>
        </row>
        <row r="52">
          <cell r="C52" t="str">
            <v>0000005248</v>
          </cell>
          <cell r="D52" t="str">
            <v>NP</v>
          </cell>
          <cell r="E52" t="str">
            <v>via OCCMS</v>
          </cell>
          <cell r="F52" t="str">
            <v>Monthly</v>
          </cell>
          <cell r="G52">
            <v>92295</v>
          </cell>
          <cell r="H52">
            <v>14912</v>
          </cell>
          <cell r="I52">
            <v>107207</v>
          </cell>
          <cell r="J52">
            <v>16059</v>
          </cell>
          <cell r="K52">
            <v>123266</v>
          </cell>
        </row>
        <row r="53">
          <cell r="C53" t="str">
            <v>0000005244</v>
          </cell>
          <cell r="D53" t="str">
            <v>NP</v>
          </cell>
          <cell r="E53" t="str">
            <v>via OCCMS</v>
          </cell>
          <cell r="F53" t="str">
            <v>Monthly</v>
          </cell>
          <cell r="G53">
            <v>118530</v>
          </cell>
          <cell r="H53">
            <v>3070</v>
          </cell>
          <cell r="I53">
            <v>121600</v>
          </cell>
          <cell r="J53">
            <v>19810</v>
          </cell>
          <cell r="K53">
            <v>141410</v>
          </cell>
        </row>
        <row r="54">
          <cell r="C54" t="str">
            <v>0000005127</v>
          </cell>
          <cell r="D54" t="str">
            <v>NP</v>
          </cell>
          <cell r="E54" t="str">
            <v>via OCCMS</v>
          </cell>
          <cell r="F54" t="str">
            <v>Monthly</v>
          </cell>
          <cell r="G54">
            <v>1182825</v>
          </cell>
          <cell r="H54">
            <v>0</v>
          </cell>
          <cell r="I54">
            <v>1182825</v>
          </cell>
          <cell r="J54">
            <v>94173</v>
          </cell>
          <cell r="K54">
            <v>1276998</v>
          </cell>
        </row>
        <row r="55">
          <cell r="C55" t="str">
            <v>0000004620</v>
          </cell>
          <cell r="D55" t="str">
            <v>NP</v>
          </cell>
          <cell r="E55" t="str">
            <v>Upload</v>
          </cell>
          <cell r="F55" t="str">
            <v>Quarterly</v>
          </cell>
          <cell r="G55">
            <v>27112.5</v>
          </cell>
          <cell r="H55">
            <v>0</v>
          </cell>
          <cell r="I55">
            <v>27112.5</v>
          </cell>
          <cell r="J55">
            <v>6462</v>
          </cell>
          <cell r="K55">
            <v>33574.5</v>
          </cell>
        </row>
        <row r="56">
          <cell r="C56" t="str">
            <v>0000004505</v>
          </cell>
          <cell r="D56" t="str">
            <v>NP</v>
          </cell>
          <cell r="E56" t="str">
            <v>via OCCMS</v>
          </cell>
          <cell r="F56" t="str">
            <v>Monthly</v>
          </cell>
          <cell r="G56">
            <v>130522.5</v>
          </cell>
          <cell r="H56">
            <v>8059</v>
          </cell>
          <cell r="I56">
            <v>138581.5</v>
          </cell>
          <cell r="J56">
            <v>21524</v>
          </cell>
          <cell r="K56">
            <v>160105.5</v>
          </cell>
        </row>
        <row r="57">
          <cell r="C57" t="str">
            <v>0000004258</v>
          </cell>
          <cell r="D57" t="str">
            <v>NP</v>
          </cell>
          <cell r="E57" t="str">
            <v>via OCCMS</v>
          </cell>
          <cell r="F57" t="str">
            <v>Monthly</v>
          </cell>
          <cell r="G57">
            <v>89842.5</v>
          </cell>
          <cell r="H57">
            <v>5819</v>
          </cell>
          <cell r="I57">
            <v>95661.5</v>
          </cell>
          <cell r="J57">
            <v>15707</v>
          </cell>
          <cell r="K57">
            <v>111368.5</v>
          </cell>
        </row>
        <row r="58">
          <cell r="C58" t="str">
            <v>0000004137</v>
          </cell>
          <cell r="D58" t="str">
            <v>NP</v>
          </cell>
          <cell r="E58" t="str">
            <v>via OCCMS</v>
          </cell>
          <cell r="F58" t="str">
            <v>Monthly</v>
          </cell>
          <cell r="G58">
            <v>255555</v>
          </cell>
          <cell r="H58">
            <v>16360</v>
          </cell>
          <cell r="I58">
            <v>271915</v>
          </cell>
          <cell r="J58">
            <v>24310</v>
          </cell>
          <cell r="K58">
            <v>296225</v>
          </cell>
        </row>
        <row r="59">
          <cell r="C59" t="str">
            <v>0000004019</v>
          </cell>
          <cell r="D59" t="str">
            <v>Comm</v>
          </cell>
          <cell r="E59" t="str">
            <v>via OCCMS</v>
          </cell>
          <cell r="F59" t="str">
            <v>Monthly</v>
          </cell>
          <cell r="G59">
            <v>64980</v>
          </cell>
          <cell r="H59">
            <v>0</v>
          </cell>
          <cell r="I59">
            <v>64980</v>
          </cell>
          <cell r="J59">
            <v>12152</v>
          </cell>
          <cell r="K59">
            <v>77132</v>
          </cell>
        </row>
        <row r="60">
          <cell r="C60" t="str">
            <v>0000004010</v>
          </cell>
          <cell r="D60" t="str">
            <v>NP</v>
          </cell>
          <cell r="E60" t="str">
            <v>Upload</v>
          </cell>
          <cell r="F60" t="str">
            <v>Quarterly</v>
          </cell>
          <cell r="G60">
            <v>10800</v>
          </cell>
          <cell r="H60">
            <v>0</v>
          </cell>
          <cell r="I60">
            <v>10800</v>
          </cell>
          <cell r="J60">
            <v>2574</v>
          </cell>
          <cell r="K60">
            <v>13374</v>
          </cell>
        </row>
        <row r="61">
          <cell r="C61" t="str">
            <v>0000003856</v>
          </cell>
          <cell r="D61" t="str">
            <v>NP</v>
          </cell>
          <cell r="E61" t="str">
            <v>via OCCMS</v>
          </cell>
          <cell r="F61" t="str">
            <v>Monthly</v>
          </cell>
          <cell r="G61">
            <v>90990</v>
          </cell>
          <cell r="H61">
            <v>1482</v>
          </cell>
          <cell r="I61">
            <v>92472</v>
          </cell>
          <cell r="J61">
            <v>15872</v>
          </cell>
          <cell r="K61">
            <v>108344</v>
          </cell>
        </row>
        <row r="62">
          <cell r="C62" t="str">
            <v>0000003852</v>
          </cell>
          <cell r="D62" t="str">
            <v>NP</v>
          </cell>
          <cell r="E62" t="str">
            <v>via OCCMS</v>
          </cell>
          <cell r="F62" t="str">
            <v>Monthly</v>
          </cell>
          <cell r="G62">
            <v>143100</v>
          </cell>
          <cell r="H62">
            <v>2028</v>
          </cell>
          <cell r="I62">
            <v>145128</v>
          </cell>
          <cell r="J62">
            <v>23323</v>
          </cell>
          <cell r="K62">
            <v>168451</v>
          </cell>
        </row>
        <row r="63">
          <cell r="C63" t="str">
            <v>0000003609</v>
          </cell>
          <cell r="D63" t="str">
            <v>Comm</v>
          </cell>
          <cell r="E63" t="str">
            <v>via OCCMS</v>
          </cell>
          <cell r="F63" t="str">
            <v>Monthly</v>
          </cell>
          <cell r="G63">
            <v>96975</v>
          </cell>
          <cell r="H63">
            <v>0</v>
          </cell>
          <cell r="I63">
            <v>96975</v>
          </cell>
          <cell r="J63">
            <v>16728</v>
          </cell>
          <cell r="K63">
            <v>113703</v>
          </cell>
        </row>
        <row r="64">
          <cell r="C64" t="str">
            <v>0000003560</v>
          </cell>
          <cell r="D64" t="str">
            <v>NP</v>
          </cell>
          <cell r="E64" t="str">
            <v>via OCCMS</v>
          </cell>
          <cell r="F64" t="str">
            <v>Monthly</v>
          </cell>
          <cell r="G64">
            <v>330120</v>
          </cell>
          <cell r="H64">
            <v>0</v>
          </cell>
          <cell r="I64">
            <v>330120</v>
          </cell>
          <cell r="J64">
            <v>24310</v>
          </cell>
          <cell r="K64">
            <v>354430</v>
          </cell>
        </row>
        <row r="65">
          <cell r="C65" t="str">
            <v>0000003559</v>
          </cell>
          <cell r="D65" t="str">
            <v>NP</v>
          </cell>
          <cell r="E65" t="str">
            <v>Upload</v>
          </cell>
          <cell r="F65" t="str">
            <v>Quarterly</v>
          </cell>
          <cell r="G65">
            <v>23895</v>
          </cell>
          <cell r="H65">
            <v>0</v>
          </cell>
          <cell r="I65">
            <v>23895</v>
          </cell>
          <cell r="J65">
            <v>5696</v>
          </cell>
          <cell r="K65">
            <v>29591</v>
          </cell>
        </row>
        <row r="66">
          <cell r="C66" t="str">
            <v>0000003481</v>
          </cell>
          <cell r="D66" t="str">
            <v>NP</v>
          </cell>
          <cell r="E66" t="str">
            <v>via OCCMS</v>
          </cell>
          <cell r="F66" t="str">
            <v>Monthly</v>
          </cell>
          <cell r="G66">
            <v>121635</v>
          </cell>
          <cell r="H66">
            <v>0</v>
          </cell>
          <cell r="I66">
            <v>121635</v>
          </cell>
          <cell r="J66">
            <v>20255</v>
          </cell>
          <cell r="K66">
            <v>141890</v>
          </cell>
        </row>
        <row r="67">
          <cell r="C67" t="str">
            <v>0000003427</v>
          </cell>
          <cell r="D67" t="str">
            <v>NP</v>
          </cell>
          <cell r="E67" t="str">
            <v>via OCCMS</v>
          </cell>
          <cell r="F67" t="str">
            <v>Monthly</v>
          </cell>
          <cell r="G67">
            <v>84645</v>
          </cell>
          <cell r="H67">
            <v>0</v>
          </cell>
          <cell r="I67">
            <v>84645</v>
          </cell>
          <cell r="J67">
            <v>14965</v>
          </cell>
          <cell r="K67">
            <v>99610</v>
          </cell>
        </row>
        <row r="68">
          <cell r="C68" t="str">
            <v>0000003110</v>
          </cell>
          <cell r="D68" t="str">
            <v>NP</v>
          </cell>
          <cell r="E68" t="str">
            <v>via OCCMS</v>
          </cell>
          <cell r="F68" t="str">
            <v>Monthly</v>
          </cell>
          <cell r="G68">
            <v>157455</v>
          </cell>
          <cell r="H68">
            <v>524</v>
          </cell>
          <cell r="I68">
            <v>157979</v>
          </cell>
          <cell r="J68">
            <v>24310</v>
          </cell>
          <cell r="K68">
            <v>182289</v>
          </cell>
        </row>
        <row r="69">
          <cell r="C69" t="str">
            <v>0000002976</v>
          </cell>
          <cell r="D69" t="str">
            <v>NP</v>
          </cell>
          <cell r="E69" t="str">
            <v>via OCCMS</v>
          </cell>
          <cell r="F69" t="str">
            <v>Monthly</v>
          </cell>
          <cell r="G69">
            <v>194940</v>
          </cell>
          <cell r="H69">
            <v>0</v>
          </cell>
          <cell r="I69">
            <v>194940</v>
          </cell>
          <cell r="J69">
            <v>24310</v>
          </cell>
          <cell r="K69">
            <v>219250</v>
          </cell>
        </row>
        <row r="70">
          <cell r="C70" t="str">
            <v>0000002847</v>
          </cell>
          <cell r="D70" t="str">
            <v>NP</v>
          </cell>
          <cell r="E70" t="str">
            <v>via OCCMS</v>
          </cell>
          <cell r="F70" t="str">
            <v>Monthly</v>
          </cell>
          <cell r="G70">
            <v>119835</v>
          </cell>
          <cell r="H70">
            <v>0</v>
          </cell>
          <cell r="I70">
            <v>119835</v>
          </cell>
          <cell r="J70">
            <v>19997</v>
          </cell>
          <cell r="K70">
            <v>139832</v>
          </cell>
        </row>
        <row r="71">
          <cell r="C71" t="str">
            <v>0000002770</v>
          </cell>
          <cell r="D71" t="str">
            <v>NP</v>
          </cell>
          <cell r="E71" t="str">
            <v>via OCCMS</v>
          </cell>
          <cell r="F71" t="str">
            <v>Monthly</v>
          </cell>
          <cell r="G71">
            <v>1877580</v>
          </cell>
          <cell r="H71">
            <v>0</v>
          </cell>
          <cell r="I71">
            <v>1877580</v>
          </cell>
          <cell r="J71">
            <v>160406</v>
          </cell>
          <cell r="K71">
            <v>2037986</v>
          </cell>
        </row>
        <row r="72">
          <cell r="C72" t="str">
            <v>0000002703</v>
          </cell>
          <cell r="D72" t="str">
            <v>NP</v>
          </cell>
          <cell r="E72" t="str">
            <v>via OCCMS</v>
          </cell>
          <cell r="F72" t="str">
            <v>Monthly</v>
          </cell>
          <cell r="G72">
            <v>199740</v>
          </cell>
          <cell r="H72">
            <v>0</v>
          </cell>
          <cell r="I72">
            <v>199740</v>
          </cell>
          <cell r="J72">
            <v>24310</v>
          </cell>
          <cell r="K72">
            <v>224050</v>
          </cell>
        </row>
        <row r="73">
          <cell r="C73" t="str">
            <v>0000002699</v>
          </cell>
          <cell r="D73" t="str">
            <v>NP</v>
          </cell>
          <cell r="E73" t="str">
            <v>via OCCMS</v>
          </cell>
          <cell r="F73" t="str">
            <v>Monthly</v>
          </cell>
          <cell r="G73">
            <v>1044285</v>
          </cell>
          <cell r="H73">
            <v>5331</v>
          </cell>
          <cell r="I73">
            <v>1049616</v>
          </cell>
          <cell r="J73">
            <v>80965</v>
          </cell>
          <cell r="K73">
            <v>1130581</v>
          </cell>
        </row>
        <row r="74">
          <cell r="C74" t="str">
            <v>0000002564</v>
          </cell>
          <cell r="D74" t="str">
            <v>NP</v>
          </cell>
          <cell r="E74" t="str">
            <v>via OCCMS</v>
          </cell>
          <cell r="F74" t="str">
            <v>Monthly</v>
          </cell>
          <cell r="G74">
            <v>234900</v>
          </cell>
          <cell r="H74">
            <v>0</v>
          </cell>
          <cell r="I74">
            <v>234900</v>
          </cell>
          <cell r="J74">
            <v>24310</v>
          </cell>
          <cell r="K74">
            <v>259210</v>
          </cell>
        </row>
        <row r="75">
          <cell r="C75" t="str">
            <v>0000002470</v>
          </cell>
          <cell r="D75" t="str">
            <v>NP</v>
          </cell>
          <cell r="E75" t="str">
            <v>via OCCMS</v>
          </cell>
          <cell r="F75" t="str">
            <v>Monthly</v>
          </cell>
          <cell r="G75">
            <v>90990</v>
          </cell>
          <cell r="H75">
            <v>0</v>
          </cell>
          <cell r="I75">
            <v>90990</v>
          </cell>
          <cell r="J75">
            <v>15872</v>
          </cell>
          <cell r="K75">
            <v>106862</v>
          </cell>
        </row>
        <row r="76">
          <cell r="C76" t="str">
            <v>0000002462</v>
          </cell>
          <cell r="D76" t="str">
            <v>NP</v>
          </cell>
          <cell r="E76" t="str">
            <v>via OCCMS</v>
          </cell>
          <cell r="F76" t="str">
            <v>Monthly</v>
          </cell>
          <cell r="G76">
            <v>178200</v>
          </cell>
          <cell r="H76">
            <v>0</v>
          </cell>
          <cell r="I76">
            <v>178200</v>
          </cell>
          <cell r="J76">
            <v>24310</v>
          </cell>
          <cell r="K76">
            <v>202510</v>
          </cell>
        </row>
        <row r="77">
          <cell r="C77" t="str">
            <v>0000002345</v>
          </cell>
          <cell r="D77" t="str">
            <v>Comm</v>
          </cell>
          <cell r="E77" t="str">
            <v>via OCCMS</v>
          </cell>
          <cell r="F77" t="str">
            <v>Monthly</v>
          </cell>
          <cell r="G77">
            <v>433800</v>
          </cell>
          <cell r="H77">
            <v>0</v>
          </cell>
          <cell r="I77">
            <v>433800</v>
          </cell>
          <cell r="J77">
            <v>24310</v>
          </cell>
          <cell r="K77">
            <v>458110</v>
          </cell>
        </row>
        <row r="78">
          <cell r="C78" t="str">
            <v>0000002301</v>
          </cell>
          <cell r="D78" t="str">
            <v>NP</v>
          </cell>
          <cell r="E78" t="str">
            <v>Upload</v>
          </cell>
          <cell r="F78" t="str">
            <v>Quarterly</v>
          </cell>
          <cell r="G78">
            <v>10800</v>
          </cell>
          <cell r="H78">
            <v>0</v>
          </cell>
          <cell r="I78">
            <v>10800</v>
          </cell>
          <cell r="J78">
            <v>2574</v>
          </cell>
          <cell r="K78">
            <v>13374</v>
          </cell>
        </row>
        <row r="79">
          <cell r="C79" t="str">
            <v>0000001246</v>
          </cell>
          <cell r="D79" t="str">
            <v>Comm</v>
          </cell>
          <cell r="E79" t="str">
            <v>via OCCMS</v>
          </cell>
          <cell r="F79" t="str">
            <v>Monthly</v>
          </cell>
          <cell r="G79">
            <v>149040</v>
          </cell>
          <cell r="H79">
            <v>0</v>
          </cell>
          <cell r="I79">
            <v>149040</v>
          </cell>
          <cell r="J79">
            <v>24173</v>
          </cell>
          <cell r="K79">
            <v>173213</v>
          </cell>
        </row>
        <row r="80">
          <cell r="C80" t="str">
            <v>0000000829</v>
          </cell>
          <cell r="D80" t="str">
            <v>NP</v>
          </cell>
          <cell r="E80" t="str">
            <v>Upload</v>
          </cell>
          <cell r="F80" t="str">
            <v>Quarterly</v>
          </cell>
          <cell r="G80">
            <v>21600</v>
          </cell>
          <cell r="H80">
            <v>0</v>
          </cell>
          <cell r="I80">
            <v>21600</v>
          </cell>
          <cell r="J80">
            <v>5148</v>
          </cell>
          <cell r="K80">
            <v>26748</v>
          </cell>
        </row>
        <row r="81">
          <cell r="C81" t="str">
            <v>0000000559</v>
          </cell>
          <cell r="D81" t="str">
            <v>NP</v>
          </cell>
          <cell r="E81" t="str">
            <v>Upload</v>
          </cell>
          <cell r="F81" t="str">
            <v>Quarterly</v>
          </cell>
          <cell r="G81">
            <v>27112.5</v>
          </cell>
          <cell r="H81">
            <v>0</v>
          </cell>
          <cell r="I81">
            <v>27112.5</v>
          </cell>
          <cell r="J81">
            <v>6462</v>
          </cell>
          <cell r="K81">
            <v>33574.5</v>
          </cell>
        </row>
        <row r="82">
          <cell r="C82" t="str">
            <v>0000000557</v>
          </cell>
          <cell r="D82" t="str">
            <v>Comm</v>
          </cell>
          <cell r="E82" t="str">
            <v>via OCCMS</v>
          </cell>
          <cell r="F82" t="str">
            <v>Monthly</v>
          </cell>
          <cell r="G82">
            <v>164475</v>
          </cell>
          <cell r="H82">
            <v>0</v>
          </cell>
          <cell r="I82">
            <v>164475</v>
          </cell>
          <cell r="J82">
            <v>24310</v>
          </cell>
          <cell r="K82">
            <v>188785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tigation"/>
      <sheetName val="Budget"/>
      <sheetName val="GOG HO"/>
      <sheetName val="GOG Sites"/>
      <sheetName val="HO FTE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>
        <row r="5">
          <cell r="G5">
            <v>-43098</v>
          </cell>
        </row>
      </sheetData>
      <sheetData sheetId="2"/>
      <sheetData sheetId="3"/>
      <sheetData sheetId="4"/>
      <sheetData sheetId="5">
        <row r="4">
          <cell r="A4" t="str">
            <v>HO</v>
          </cell>
          <cell r="B4" t="str">
            <v>RECE</v>
          </cell>
          <cell r="C4" t="str">
            <v>Director Approved</v>
          </cell>
          <cell r="D4" t="str">
            <v>No RECE</v>
          </cell>
          <cell r="E4" t="str">
            <v>Non-Program</v>
          </cell>
          <cell r="F4" t="str">
            <v>Other</v>
          </cell>
          <cell r="G4" t="str">
            <v>Total FTEs</v>
          </cell>
          <cell r="H4" t="str">
            <v>Licensed Spaces Supported</v>
          </cell>
        </row>
        <row r="5">
          <cell r="A5" t="str">
            <v>Ancaster Little Gems Children's Centre</v>
          </cell>
          <cell r="B5">
            <v>12.67</v>
          </cell>
          <cell r="C5">
            <v>1</v>
          </cell>
          <cell r="D5">
            <v>1</v>
          </cell>
          <cell r="E5">
            <v>2.25</v>
          </cell>
          <cell r="F5">
            <v>0</v>
          </cell>
          <cell r="G5">
            <v>16.920000000000002</v>
          </cell>
          <cell r="H5">
            <v>0</v>
          </cell>
        </row>
        <row r="6">
          <cell r="A6" t="str">
            <v>Ancaster Small Fry Co-op Preschool</v>
          </cell>
          <cell r="B6">
            <v>0</v>
          </cell>
          <cell r="C6">
            <v>0.63</v>
          </cell>
          <cell r="D6">
            <v>0.42</v>
          </cell>
          <cell r="E6">
            <v>0</v>
          </cell>
          <cell r="F6">
            <v>0</v>
          </cell>
          <cell r="G6">
            <v>1.05</v>
          </cell>
          <cell r="H6">
            <v>0</v>
          </cell>
        </row>
        <row r="7">
          <cell r="A7" t="str">
            <v>Austin Academy "For Early Learners"</v>
          </cell>
          <cell r="B7">
            <v>1.5</v>
          </cell>
          <cell r="C7">
            <v>0</v>
          </cell>
          <cell r="D7">
            <v>0</v>
          </cell>
          <cell r="E7">
            <v>0.13</v>
          </cell>
          <cell r="F7">
            <v>0</v>
          </cell>
          <cell r="G7">
            <v>1.63</v>
          </cell>
          <cell r="H7">
            <v>0</v>
          </cell>
        </row>
        <row r="8">
          <cell r="A8" t="str">
            <v>Awesome Beginnings Co-op Nursery School Inc</v>
          </cell>
          <cell r="B8">
            <v>0.63</v>
          </cell>
          <cell r="C8">
            <v>0</v>
          </cell>
          <cell r="D8">
            <v>0.1</v>
          </cell>
          <cell r="E8">
            <v>0</v>
          </cell>
          <cell r="F8">
            <v>0</v>
          </cell>
          <cell r="G8">
            <v>0.73</v>
          </cell>
          <cell r="H8">
            <v>0</v>
          </cell>
        </row>
        <row r="9">
          <cell r="A9" t="str">
            <v>Benjamin Bunny Nursery School</v>
          </cell>
          <cell r="B9">
            <v>0.63</v>
          </cell>
          <cell r="C9">
            <v>0.63</v>
          </cell>
          <cell r="D9">
            <v>0</v>
          </cell>
          <cell r="E9">
            <v>0</v>
          </cell>
          <cell r="F9">
            <v>0</v>
          </cell>
          <cell r="G9">
            <v>1.26</v>
          </cell>
          <cell r="H9">
            <v>0</v>
          </cell>
        </row>
        <row r="10">
          <cell r="A10" t="str">
            <v>Birch Avenue Child Care Centre</v>
          </cell>
          <cell r="B10">
            <v>3.5</v>
          </cell>
          <cell r="C10">
            <v>2</v>
          </cell>
          <cell r="D10">
            <v>1.83</v>
          </cell>
          <cell r="E10">
            <v>2.5</v>
          </cell>
          <cell r="F10">
            <v>0</v>
          </cell>
          <cell r="G10">
            <v>9.83</v>
          </cell>
          <cell r="H10">
            <v>0</v>
          </cell>
        </row>
        <row r="11">
          <cell r="A11" t="str">
            <v>Blossoms Child Care Centre Inc.</v>
          </cell>
          <cell r="B11">
            <v>6.5</v>
          </cell>
          <cell r="C11">
            <v>2</v>
          </cell>
          <cell r="D11">
            <v>5.59</v>
          </cell>
          <cell r="E11">
            <v>1.75</v>
          </cell>
          <cell r="F11">
            <v>0</v>
          </cell>
          <cell r="G11">
            <v>15.84</v>
          </cell>
          <cell r="H11">
            <v>0</v>
          </cell>
        </row>
        <row r="12">
          <cell r="A12" t="str">
            <v>Central Day Care</v>
          </cell>
          <cell r="B12">
            <v>15</v>
          </cell>
          <cell r="C12">
            <v>0</v>
          </cell>
          <cell r="D12">
            <v>1</v>
          </cell>
          <cell r="E12">
            <v>2</v>
          </cell>
          <cell r="F12">
            <v>0</v>
          </cell>
          <cell r="G12">
            <v>18</v>
          </cell>
          <cell r="H12">
            <v>0</v>
          </cell>
        </row>
        <row r="13">
          <cell r="A13" t="str">
            <v>Childventures Early Learning Academy</v>
          </cell>
          <cell r="B13">
            <v>20</v>
          </cell>
          <cell r="C13">
            <v>0</v>
          </cell>
          <cell r="D13">
            <v>0</v>
          </cell>
          <cell r="E13">
            <v>7</v>
          </cell>
          <cell r="F13">
            <v>0</v>
          </cell>
          <cell r="G13">
            <v>27</v>
          </cell>
          <cell r="H13">
            <v>0</v>
          </cell>
        </row>
        <row r="14">
          <cell r="A14" t="str">
            <v>Creative Me Preschool</v>
          </cell>
          <cell r="B14">
            <v>6</v>
          </cell>
          <cell r="C14">
            <v>1</v>
          </cell>
          <cell r="D14">
            <v>6</v>
          </cell>
          <cell r="E14">
            <v>2</v>
          </cell>
          <cell r="F14">
            <v>0</v>
          </cell>
          <cell r="G14">
            <v>15</v>
          </cell>
          <cell r="H14">
            <v>0</v>
          </cell>
        </row>
        <row r="15">
          <cell r="A15" t="str">
            <v>Cudley Corner Child Care Centre Inc</v>
          </cell>
          <cell r="B15">
            <v>3</v>
          </cell>
          <cell r="C15">
            <v>1</v>
          </cell>
          <cell r="D15">
            <v>4.5</v>
          </cell>
          <cell r="E15">
            <v>1.5</v>
          </cell>
          <cell r="F15">
            <v>0</v>
          </cell>
          <cell r="G15">
            <v>10</v>
          </cell>
          <cell r="H15">
            <v>0</v>
          </cell>
        </row>
        <row r="16">
          <cell r="A16" t="str">
            <v>Daycare on Delaware</v>
          </cell>
          <cell r="B16">
            <v>2.13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4.13</v>
          </cell>
          <cell r="H16">
            <v>0</v>
          </cell>
        </row>
        <row r="17">
          <cell r="A17" t="str">
            <v>Dundas Valley Montessori School</v>
          </cell>
          <cell r="B17">
            <v>0.83</v>
          </cell>
          <cell r="C17">
            <v>11.62</v>
          </cell>
          <cell r="D17">
            <v>2.4900000000000002</v>
          </cell>
          <cell r="E17">
            <v>0.83</v>
          </cell>
          <cell r="F17">
            <v>0</v>
          </cell>
          <cell r="G17">
            <v>15.77</v>
          </cell>
          <cell r="H17">
            <v>0</v>
          </cell>
        </row>
        <row r="18">
          <cell r="A18" t="str">
            <v>Fan-Tastic Scholars Child Learning Centre</v>
          </cell>
          <cell r="B18">
            <v>4.5</v>
          </cell>
          <cell r="C18">
            <v>1</v>
          </cell>
          <cell r="D18">
            <v>1.75</v>
          </cell>
          <cell r="E18">
            <v>1</v>
          </cell>
          <cell r="F18">
            <v>0</v>
          </cell>
          <cell r="G18">
            <v>8.25</v>
          </cell>
          <cell r="H18">
            <v>0</v>
          </cell>
        </row>
        <row r="19">
          <cell r="A19" t="str">
            <v>Farmers Dell Cooperative Preschool of Glanbrook</v>
          </cell>
          <cell r="B19">
            <v>0</v>
          </cell>
          <cell r="C19">
            <v>0.63</v>
          </cell>
          <cell r="D19">
            <v>0.21</v>
          </cell>
          <cell r="E19">
            <v>0</v>
          </cell>
          <cell r="F19">
            <v>0</v>
          </cell>
          <cell r="G19">
            <v>0.84</v>
          </cell>
          <cell r="H19">
            <v>0</v>
          </cell>
        </row>
        <row r="20">
          <cell r="A20" t="str">
            <v>First Class Children's Centre</v>
          </cell>
          <cell r="B20">
            <v>21</v>
          </cell>
          <cell r="C20">
            <v>2</v>
          </cell>
          <cell r="D20">
            <v>14</v>
          </cell>
          <cell r="E20">
            <v>2</v>
          </cell>
          <cell r="F20">
            <v>0</v>
          </cell>
          <cell r="G20">
            <v>39</v>
          </cell>
          <cell r="H20">
            <v>0</v>
          </cell>
        </row>
        <row r="21">
          <cell r="A21" t="str">
            <v>Galbraith Day Care Services Inc</v>
          </cell>
          <cell r="B21">
            <v>0.5</v>
          </cell>
          <cell r="C21">
            <v>0</v>
          </cell>
          <cell r="D21">
            <v>1</v>
          </cell>
          <cell r="E21">
            <v>1.75</v>
          </cell>
          <cell r="F21">
            <v>40</v>
          </cell>
          <cell r="G21">
            <v>43.25</v>
          </cell>
          <cell r="H21">
            <v>0</v>
          </cell>
        </row>
        <row r="22">
          <cell r="A22" t="str">
            <v>Garside Day Care Centre</v>
          </cell>
          <cell r="B22">
            <v>3</v>
          </cell>
          <cell r="C22">
            <v>1</v>
          </cell>
          <cell r="D22">
            <v>3</v>
          </cell>
          <cell r="E22">
            <v>2.75</v>
          </cell>
          <cell r="F22">
            <v>0</v>
          </cell>
          <cell r="G22">
            <v>9.75</v>
          </cell>
          <cell r="H22">
            <v>0</v>
          </cell>
        </row>
        <row r="23">
          <cell r="A23" t="str">
            <v>Golfwood Day Care Service Inc</v>
          </cell>
          <cell r="B23">
            <v>3.25</v>
          </cell>
          <cell r="C23">
            <v>0</v>
          </cell>
          <cell r="D23">
            <v>2</v>
          </cell>
          <cell r="E23">
            <v>0.5</v>
          </cell>
          <cell r="F23">
            <v>0</v>
          </cell>
          <cell r="G23">
            <v>5.75</v>
          </cell>
          <cell r="H23">
            <v>0</v>
          </cell>
        </row>
        <row r="24">
          <cell r="A24" t="str">
            <v>Hamilton Early Learning Centre</v>
          </cell>
          <cell r="B24">
            <v>6.5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8.5</v>
          </cell>
          <cell r="H24">
            <v>0</v>
          </cell>
        </row>
        <row r="25">
          <cell r="A25" t="str">
            <v>Hamilton East Kiwanis Boys &amp; Girls Club</v>
          </cell>
          <cell r="B25">
            <v>15.86</v>
          </cell>
          <cell r="C25">
            <v>1</v>
          </cell>
          <cell r="D25">
            <v>3</v>
          </cell>
          <cell r="E25">
            <v>2.2599999999999998</v>
          </cell>
          <cell r="F25">
            <v>0</v>
          </cell>
          <cell r="G25">
            <v>22.12</v>
          </cell>
          <cell r="H25">
            <v>0</v>
          </cell>
        </row>
        <row r="26">
          <cell r="A26" t="str">
            <v>Hamilton-Wentworth Catholic Child Care Centres Inc</v>
          </cell>
          <cell r="B26">
            <v>133.72999999999999</v>
          </cell>
          <cell r="C26">
            <v>75.820000000000022</v>
          </cell>
          <cell r="D26">
            <v>18.899999999999999</v>
          </cell>
          <cell r="E26">
            <v>16.5</v>
          </cell>
          <cell r="F26">
            <v>0</v>
          </cell>
          <cell r="G26">
            <v>244.95</v>
          </cell>
          <cell r="H26">
            <v>0</v>
          </cell>
        </row>
        <row r="27">
          <cell r="A27" t="str">
            <v>Heritage Green Child Care Inc</v>
          </cell>
          <cell r="B27">
            <v>7.93</v>
          </cell>
          <cell r="C27">
            <v>5.64</v>
          </cell>
          <cell r="D27">
            <v>0.13</v>
          </cell>
          <cell r="E27">
            <v>1.88</v>
          </cell>
          <cell r="F27">
            <v>0</v>
          </cell>
          <cell r="G27">
            <v>15.580000000000002</v>
          </cell>
          <cell r="H27">
            <v>0</v>
          </cell>
        </row>
        <row r="28">
          <cell r="A28" t="str">
            <v>Imagineer’s Early Learning Centre</v>
          </cell>
          <cell r="B28">
            <v>7.5</v>
          </cell>
          <cell r="C28">
            <v>0</v>
          </cell>
          <cell r="D28">
            <v>0</v>
          </cell>
          <cell r="E28">
            <v>1.26</v>
          </cell>
          <cell r="F28">
            <v>0</v>
          </cell>
          <cell r="G28">
            <v>8.76</v>
          </cell>
          <cell r="H28">
            <v>0</v>
          </cell>
        </row>
        <row r="29">
          <cell r="A29" t="str">
            <v>Infant Jesus Kindergarten</v>
          </cell>
          <cell r="B29">
            <v>5.5</v>
          </cell>
          <cell r="C29">
            <v>3</v>
          </cell>
          <cell r="D29">
            <v>6.26</v>
          </cell>
          <cell r="E29">
            <v>3.5</v>
          </cell>
          <cell r="F29">
            <v>0</v>
          </cell>
          <cell r="G29">
            <v>18.260000000000002</v>
          </cell>
          <cell r="H29">
            <v>0</v>
          </cell>
        </row>
        <row r="30">
          <cell r="A30" t="str">
            <v>Jacks &amp; Jills Co-op Preschool of Ancaster Inc</v>
          </cell>
          <cell r="B30">
            <v>0.42</v>
          </cell>
          <cell r="C30">
            <v>0</v>
          </cell>
          <cell r="D30">
            <v>0.21</v>
          </cell>
          <cell r="E30">
            <v>0</v>
          </cell>
          <cell r="F30">
            <v>0</v>
          </cell>
          <cell r="G30">
            <v>0.63</v>
          </cell>
          <cell r="H30">
            <v>0</v>
          </cell>
        </row>
        <row r="31">
          <cell r="A31" t="str">
            <v>Jamesville Children's Day Care Centre</v>
          </cell>
          <cell r="B31">
            <v>11.920000000000002</v>
          </cell>
          <cell r="C31">
            <v>0</v>
          </cell>
          <cell r="D31">
            <v>7.63</v>
          </cell>
          <cell r="E31">
            <v>1</v>
          </cell>
          <cell r="F31">
            <v>0</v>
          </cell>
          <cell r="G31">
            <v>20.55</v>
          </cell>
          <cell r="H31">
            <v>0</v>
          </cell>
        </row>
        <row r="32">
          <cell r="A32" t="str">
            <v>Kids and Company Ltd.</v>
          </cell>
          <cell r="B32">
            <v>6</v>
          </cell>
          <cell r="C32">
            <v>1</v>
          </cell>
          <cell r="D32">
            <v>11</v>
          </cell>
          <cell r="E32">
            <v>1</v>
          </cell>
          <cell r="F32">
            <v>0</v>
          </cell>
          <cell r="G32">
            <v>19</v>
          </cell>
          <cell r="H32">
            <v>0</v>
          </cell>
        </row>
        <row r="33">
          <cell r="A33" t="str">
            <v>Kinderseeds</v>
          </cell>
          <cell r="B33">
            <v>1.88</v>
          </cell>
          <cell r="C33">
            <v>1</v>
          </cell>
          <cell r="D33">
            <v>0</v>
          </cell>
          <cell r="E33">
            <v>0.5</v>
          </cell>
          <cell r="F33">
            <v>0</v>
          </cell>
          <cell r="G33">
            <v>3.38</v>
          </cell>
          <cell r="H33">
            <v>0</v>
          </cell>
        </row>
        <row r="34">
          <cell r="A34" t="str">
            <v>Kindertown Child Care Centre</v>
          </cell>
          <cell r="B34">
            <v>11</v>
          </cell>
          <cell r="C34">
            <v>1</v>
          </cell>
          <cell r="D34">
            <v>2</v>
          </cell>
          <cell r="E34">
            <v>1.25</v>
          </cell>
          <cell r="F34">
            <v>0</v>
          </cell>
          <cell r="G34">
            <v>15.25</v>
          </cell>
          <cell r="H34">
            <v>0</v>
          </cell>
        </row>
        <row r="35">
          <cell r="A35" t="str">
            <v>LaGarderie Le Petit Navire De Hamilton Inc</v>
          </cell>
          <cell r="B35">
            <v>3</v>
          </cell>
          <cell r="C35">
            <v>2</v>
          </cell>
          <cell r="D35">
            <v>2.5</v>
          </cell>
          <cell r="E35">
            <v>0.25</v>
          </cell>
          <cell r="F35">
            <v>0</v>
          </cell>
          <cell r="G35">
            <v>7.75</v>
          </cell>
          <cell r="H35">
            <v>0</v>
          </cell>
        </row>
        <row r="36">
          <cell r="A36" t="str">
            <v>LeBallon Rouge De Hamilton</v>
          </cell>
          <cell r="B36">
            <v>2</v>
          </cell>
          <cell r="C36">
            <v>4</v>
          </cell>
          <cell r="D36">
            <v>6.75</v>
          </cell>
          <cell r="E36">
            <v>1.25</v>
          </cell>
          <cell r="F36">
            <v>0</v>
          </cell>
          <cell r="G36">
            <v>14</v>
          </cell>
          <cell r="H36">
            <v>0</v>
          </cell>
        </row>
        <row r="37">
          <cell r="A37" t="str">
            <v>Little Learning House Fennell</v>
          </cell>
          <cell r="B37">
            <v>6</v>
          </cell>
          <cell r="C37">
            <v>2</v>
          </cell>
          <cell r="D37">
            <v>3.75</v>
          </cell>
          <cell r="E37">
            <v>1.5</v>
          </cell>
          <cell r="F37">
            <v>0</v>
          </cell>
          <cell r="G37">
            <v>13.25</v>
          </cell>
          <cell r="H37">
            <v>0</v>
          </cell>
        </row>
        <row r="38">
          <cell r="A38" t="str">
            <v>Little Mountaineers</v>
          </cell>
          <cell r="B38">
            <v>1.05</v>
          </cell>
          <cell r="C38">
            <v>0</v>
          </cell>
          <cell r="D38">
            <v>0.2</v>
          </cell>
          <cell r="E38">
            <v>0</v>
          </cell>
          <cell r="F38">
            <v>0</v>
          </cell>
          <cell r="G38">
            <v>1.25</v>
          </cell>
          <cell r="H38">
            <v>0</v>
          </cell>
        </row>
        <row r="39">
          <cell r="A39" t="str">
            <v>Little Peoples Day Care</v>
          </cell>
          <cell r="B39">
            <v>13.91</v>
          </cell>
          <cell r="C39">
            <v>2</v>
          </cell>
          <cell r="D39">
            <v>10.96</v>
          </cell>
          <cell r="E39">
            <v>5.88</v>
          </cell>
          <cell r="F39">
            <v>0</v>
          </cell>
          <cell r="G39">
            <v>32.75</v>
          </cell>
          <cell r="H39">
            <v>0</v>
          </cell>
        </row>
        <row r="40">
          <cell r="A40" t="str">
            <v>Lucky Day Nursery Inc</v>
          </cell>
          <cell r="B40">
            <v>5</v>
          </cell>
          <cell r="C40">
            <v>0</v>
          </cell>
          <cell r="D40">
            <v>2.5</v>
          </cell>
          <cell r="E40">
            <v>1</v>
          </cell>
          <cell r="F40">
            <v>0</v>
          </cell>
          <cell r="G40">
            <v>8.5</v>
          </cell>
          <cell r="H40">
            <v>0</v>
          </cell>
        </row>
        <row r="41">
          <cell r="A41" t="str">
            <v>McMaster Children's Centre Inc</v>
          </cell>
          <cell r="B41">
            <v>10.130000000000001</v>
          </cell>
          <cell r="C41">
            <v>0</v>
          </cell>
          <cell r="D41">
            <v>0</v>
          </cell>
          <cell r="E41">
            <v>1.5</v>
          </cell>
          <cell r="F41">
            <v>0</v>
          </cell>
          <cell r="G41">
            <v>11.63</v>
          </cell>
          <cell r="H41">
            <v>0</v>
          </cell>
        </row>
        <row r="42">
          <cell r="A42" t="str">
            <v>McMaster Students Union Incorporated</v>
          </cell>
          <cell r="B42">
            <v>8</v>
          </cell>
          <cell r="C42">
            <v>0</v>
          </cell>
          <cell r="D42">
            <v>2</v>
          </cell>
          <cell r="E42">
            <v>1</v>
          </cell>
          <cell r="F42">
            <v>0</v>
          </cell>
          <cell r="G42">
            <v>11</v>
          </cell>
          <cell r="H42">
            <v>0</v>
          </cell>
        </row>
        <row r="43">
          <cell r="A43" t="str">
            <v>Meadowlands Preschool Inc.</v>
          </cell>
          <cell r="B43">
            <v>13</v>
          </cell>
          <cell r="C43">
            <v>0</v>
          </cell>
          <cell r="D43">
            <v>4</v>
          </cell>
          <cell r="E43">
            <v>4</v>
          </cell>
          <cell r="F43">
            <v>0</v>
          </cell>
          <cell r="G43">
            <v>21</v>
          </cell>
          <cell r="H43">
            <v>0</v>
          </cell>
        </row>
        <row r="44">
          <cell r="A44" t="str">
            <v>Mother Goose Coop Preschool Inc</v>
          </cell>
          <cell r="B44">
            <v>0.63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0.63</v>
          </cell>
          <cell r="H44">
            <v>0</v>
          </cell>
        </row>
        <row r="45">
          <cell r="A45" t="str">
            <v>Mountain Nursery School</v>
          </cell>
          <cell r="B45">
            <v>4</v>
          </cell>
          <cell r="C45">
            <v>0</v>
          </cell>
          <cell r="D45">
            <v>1</v>
          </cell>
          <cell r="E45">
            <v>1.5</v>
          </cell>
          <cell r="F45">
            <v>0</v>
          </cell>
          <cell r="G45">
            <v>6.5</v>
          </cell>
          <cell r="H45">
            <v>0</v>
          </cell>
        </row>
        <row r="46">
          <cell r="A46" t="str">
            <v>Mt Hamilton Baptist Day Care Centre</v>
          </cell>
          <cell r="B46">
            <v>16.96</v>
          </cell>
          <cell r="C46">
            <v>2</v>
          </cell>
          <cell r="D46">
            <v>9.42</v>
          </cell>
          <cell r="E46">
            <v>1.5</v>
          </cell>
          <cell r="F46">
            <v>0</v>
          </cell>
          <cell r="G46">
            <v>29.88</v>
          </cell>
          <cell r="H46">
            <v>0</v>
          </cell>
        </row>
        <row r="47">
          <cell r="A47" t="str">
            <v>Niwasa Early Learning and Care Centre</v>
          </cell>
          <cell r="B47">
            <v>2</v>
          </cell>
          <cell r="C47">
            <v>1</v>
          </cell>
          <cell r="D47">
            <v>1</v>
          </cell>
          <cell r="E47">
            <v>1.73</v>
          </cell>
          <cell r="F47">
            <v>0</v>
          </cell>
          <cell r="G47">
            <v>5.73</v>
          </cell>
          <cell r="H47">
            <v>0</v>
          </cell>
        </row>
        <row r="48">
          <cell r="A48" t="str">
            <v>Noah's Ark Children's Centre</v>
          </cell>
          <cell r="B48">
            <v>5.71</v>
          </cell>
          <cell r="C48">
            <v>0.38</v>
          </cell>
          <cell r="D48">
            <v>0.63</v>
          </cell>
          <cell r="E48">
            <v>1.88</v>
          </cell>
          <cell r="F48">
            <v>0</v>
          </cell>
          <cell r="G48">
            <v>8.6</v>
          </cell>
          <cell r="H48">
            <v>0</v>
          </cell>
        </row>
        <row r="49">
          <cell r="A49" t="str">
            <v>Paradise Corner Children's Centre</v>
          </cell>
          <cell r="B49">
            <v>6</v>
          </cell>
          <cell r="C49">
            <v>5</v>
          </cell>
          <cell r="D49">
            <v>7.88</v>
          </cell>
          <cell r="E49">
            <v>3.13</v>
          </cell>
          <cell r="F49">
            <v>0</v>
          </cell>
          <cell r="G49">
            <v>22.01</v>
          </cell>
          <cell r="H49">
            <v>0</v>
          </cell>
        </row>
        <row r="50">
          <cell r="A50" t="str">
            <v>Paramount Family Centre</v>
          </cell>
          <cell r="B50">
            <v>7</v>
          </cell>
          <cell r="C50">
            <v>2</v>
          </cell>
          <cell r="D50">
            <v>3</v>
          </cell>
          <cell r="E50">
            <v>3</v>
          </cell>
          <cell r="F50">
            <v>0</v>
          </cell>
          <cell r="G50">
            <v>15</v>
          </cell>
          <cell r="H50">
            <v>0</v>
          </cell>
        </row>
        <row r="51">
          <cell r="A51" t="str">
            <v>Parkside Daycare Inc.</v>
          </cell>
          <cell r="B51">
            <v>6</v>
          </cell>
          <cell r="C51">
            <v>1</v>
          </cell>
          <cell r="D51">
            <v>3</v>
          </cell>
          <cell r="E51">
            <v>1.75</v>
          </cell>
          <cell r="F51">
            <v>0</v>
          </cell>
          <cell r="G51">
            <v>11.75</v>
          </cell>
          <cell r="H51">
            <v>0</v>
          </cell>
        </row>
        <row r="52">
          <cell r="A52" t="str">
            <v>Peekaboo Group Child Care Inc</v>
          </cell>
          <cell r="B52">
            <v>13</v>
          </cell>
          <cell r="C52">
            <v>3</v>
          </cell>
          <cell r="D52">
            <v>11.5</v>
          </cell>
          <cell r="E52">
            <v>3.75</v>
          </cell>
          <cell r="F52">
            <v>0</v>
          </cell>
          <cell r="G52">
            <v>31.25</v>
          </cell>
          <cell r="H52">
            <v>0</v>
          </cell>
        </row>
        <row r="53">
          <cell r="A53" t="str">
            <v>Peter Pan Co-op Preschool of Hamilton</v>
          </cell>
          <cell r="B53">
            <v>0.63</v>
          </cell>
          <cell r="C53">
            <v>0</v>
          </cell>
          <cell r="D53">
            <v>0.31</v>
          </cell>
          <cell r="E53">
            <v>0.1</v>
          </cell>
          <cell r="F53">
            <v>0</v>
          </cell>
          <cell r="G53">
            <v>1.04</v>
          </cell>
          <cell r="H53">
            <v>0</v>
          </cell>
        </row>
        <row r="54">
          <cell r="A54" t="str">
            <v>Pied Piper Co-op Preschool of Hamilton Inc</v>
          </cell>
          <cell r="B54">
            <v>0.84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0.84</v>
          </cell>
          <cell r="H54">
            <v>0</v>
          </cell>
        </row>
        <row r="55">
          <cell r="A55" t="str">
            <v>Red Hill Family Centre</v>
          </cell>
          <cell r="B55">
            <v>12.66</v>
          </cell>
          <cell r="C55">
            <v>1</v>
          </cell>
          <cell r="D55">
            <v>0</v>
          </cell>
          <cell r="E55">
            <v>5</v>
          </cell>
          <cell r="F55">
            <v>0</v>
          </cell>
          <cell r="G55">
            <v>18.66</v>
          </cell>
          <cell r="H55">
            <v>0</v>
          </cell>
        </row>
        <row r="56">
          <cell r="A56" t="str">
            <v>St James Co-op Nursery School of Dundas</v>
          </cell>
          <cell r="B56">
            <v>0.31</v>
          </cell>
          <cell r="C56">
            <v>0.63</v>
          </cell>
          <cell r="D56">
            <v>0</v>
          </cell>
          <cell r="E56">
            <v>0.1</v>
          </cell>
          <cell r="F56">
            <v>0</v>
          </cell>
          <cell r="G56">
            <v>1.04</v>
          </cell>
          <cell r="H56">
            <v>0</v>
          </cell>
        </row>
        <row r="57">
          <cell r="A57" t="str">
            <v>St Joachim Children's Centre of Ancaster Inc</v>
          </cell>
          <cell r="B57">
            <v>7.25</v>
          </cell>
          <cell r="C57">
            <v>2</v>
          </cell>
          <cell r="D57">
            <v>0.75</v>
          </cell>
          <cell r="E57">
            <v>0.5</v>
          </cell>
          <cell r="F57">
            <v>0</v>
          </cell>
          <cell r="G57">
            <v>10.5</v>
          </cell>
          <cell r="H57">
            <v>0</v>
          </cell>
        </row>
        <row r="58">
          <cell r="A58" t="str">
            <v>St Mark's Co-op Preschool Inc</v>
          </cell>
          <cell r="B58">
            <v>0.1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0.1</v>
          </cell>
          <cell r="H58">
            <v>0</v>
          </cell>
        </row>
        <row r="59">
          <cell r="A59" t="str">
            <v>St Matthew's Children's Centre</v>
          </cell>
          <cell r="B59">
            <v>10.75</v>
          </cell>
          <cell r="C59">
            <v>1</v>
          </cell>
          <cell r="D59">
            <v>0</v>
          </cell>
          <cell r="E59">
            <v>0.75</v>
          </cell>
          <cell r="F59">
            <v>0</v>
          </cell>
          <cell r="G59">
            <v>12.5</v>
          </cell>
          <cell r="H59">
            <v>0</v>
          </cell>
        </row>
        <row r="60">
          <cell r="A60" t="str">
            <v>St Peter's Children's Day Care Centre of Hamiton</v>
          </cell>
          <cell r="B60">
            <v>7.08</v>
          </cell>
          <cell r="C60">
            <v>1.96</v>
          </cell>
          <cell r="D60">
            <v>0</v>
          </cell>
          <cell r="E60">
            <v>0.5</v>
          </cell>
          <cell r="F60">
            <v>0</v>
          </cell>
          <cell r="G60">
            <v>9.5399999999999991</v>
          </cell>
          <cell r="H60">
            <v>0</v>
          </cell>
        </row>
        <row r="61">
          <cell r="A61" t="str">
            <v>St. Martin's Manor Early Learning Centre</v>
          </cell>
          <cell r="B61">
            <v>6</v>
          </cell>
          <cell r="C61">
            <v>1</v>
          </cell>
          <cell r="D61">
            <v>1</v>
          </cell>
          <cell r="E61">
            <v>0.9</v>
          </cell>
          <cell r="F61">
            <v>0</v>
          </cell>
          <cell r="G61">
            <v>8.9</v>
          </cell>
          <cell r="H61">
            <v>0</v>
          </cell>
        </row>
        <row r="62">
          <cell r="A62" t="str">
            <v>Stoney Creek Child Care Centre Inc.</v>
          </cell>
          <cell r="B62">
            <v>9</v>
          </cell>
          <cell r="C62">
            <v>1</v>
          </cell>
          <cell r="D62">
            <v>6</v>
          </cell>
          <cell r="E62">
            <v>2</v>
          </cell>
          <cell r="F62">
            <v>0</v>
          </cell>
          <cell r="G62">
            <v>18</v>
          </cell>
          <cell r="H62">
            <v>0</v>
          </cell>
        </row>
        <row r="63">
          <cell r="A63" t="str">
            <v>Stoney Creek Co-op Preschool Inc</v>
          </cell>
          <cell r="B63">
            <v>0.63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0.63</v>
          </cell>
          <cell r="H63">
            <v>0</v>
          </cell>
        </row>
        <row r="64">
          <cell r="A64" t="str">
            <v>Sunshine &amp; Rainbows Christian Day Care Ctr</v>
          </cell>
          <cell r="B64">
            <v>5</v>
          </cell>
          <cell r="C64">
            <v>0</v>
          </cell>
          <cell r="D64">
            <v>2</v>
          </cell>
          <cell r="E64">
            <v>1.75</v>
          </cell>
          <cell r="F64">
            <v>0</v>
          </cell>
          <cell r="G64">
            <v>8.75</v>
          </cell>
          <cell r="H64">
            <v>0</v>
          </cell>
        </row>
        <row r="65">
          <cell r="A65" t="str">
            <v>Sunshine Daycare</v>
          </cell>
          <cell r="B65">
            <v>8</v>
          </cell>
          <cell r="C65">
            <v>1</v>
          </cell>
          <cell r="D65">
            <v>3.5</v>
          </cell>
          <cell r="E65">
            <v>2</v>
          </cell>
          <cell r="F65">
            <v>0</v>
          </cell>
          <cell r="G65">
            <v>14.5</v>
          </cell>
          <cell r="H65">
            <v>0</v>
          </cell>
        </row>
        <row r="66">
          <cell r="A66" t="str">
            <v>Tapawingo Day Care</v>
          </cell>
          <cell r="B66">
            <v>8.67</v>
          </cell>
          <cell r="C66">
            <v>1</v>
          </cell>
          <cell r="D66">
            <v>2.33</v>
          </cell>
          <cell r="E66">
            <v>1</v>
          </cell>
          <cell r="F66">
            <v>0</v>
          </cell>
          <cell r="G66">
            <v>13</v>
          </cell>
          <cell r="H66">
            <v>0</v>
          </cell>
        </row>
        <row r="67">
          <cell r="A67" t="str">
            <v>Temple Playhouse</v>
          </cell>
          <cell r="B67">
            <v>7.5</v>
          </cell>
          <cell r="C67">
            <v>0</v>
          </cell>
          <cell r="D67">
            <v>1.5</v>
          </cell>
          <cell r="E67">
            <v>1.5</v>
          </cell>
          <cell r="F67">
            <v>0</v>
          </cell>
          <cell r="G67">
            <v>10.5</v>
          </cell>
          <cell r="H67">
            <v>0</v>
          </cell>
        </row>
        <row r="68">
          <cell r="A68" t="str">
            <v>The Millgrove Children's Centre</v>
          </cell>
          <cell r="B68">
            <v>14</v>
          </cell>
          <cell r="C68">
            <v>0</v>
          </cell>
          <cell r="D68">
            <v>5.34</v>
          </cell>
          <cell r="E68">
            <v>1.5</v>
          </cell>
          <cell r="F68">
            <v>0</v>
          </cell>
          <cell r="G68">
            <v>20.84</v>
          </cell>
          <cell r="H68">
            <v>0</v>
          </cell>
        </row>
        <row r="69">
          <cell r="A69" t="str">
            <v>The Nesting Nook</v>
          </cell>
          <cell r="B69">
            <v>3.92</v>
          </cell>
          <cell r="C69">
            <v>1.21</v>
          </cell>
          <cell r="D69">
            <v>3.5</v>
          </cell>
          <cell r="E69">
            <v>0.75</v>
          </cell>
          <cell r="F69">
            <v>0</v>
          </cell>
          <cell r="G69">
            <v>9.3800000000000008</v>
          </cell>
          <cell r="H69">
            <v>0</v>
          </cell>
        </row>
        <row r="70">
          <cell r="A70" t="str">
            <v>Today's Family</v>
          </cell>
          <cell r="B70">
            <v>61.34</v>
          </cell>
          <cell r="C70">
            <v>0</v>
          </cell>
          <cell r="D70">
            <v>3.68</v>
          </cell>
          <cell r="E70">
            <v>13.64</v>
          </cell>
          <cell r="F70">
            <v>125</v>
          </cell>
          <cell r="G70">
            <v>203.66000000000003</v>
          </cell>
          <cell r="H70">
            <v>0</v>
          </cell>
        </row>
        <row r="71">
          <cell r="A71" t="str">
            <v>Umbrella Family &amp; Child Centre of Hamilton</v>
          </cell>
          <cell r="B71">
            <v>87.09</v>
          </cell>
          <cell r="C71">
            <v>50.44</v>
          </cell>
          <cell r="D71">
            <v>0.63</v>
          </cell>
          <cell r="E71">
            <v>14.58</v>
          </cell>
          <cell r="F71">
            <v>0</v>
          </cell>
          <cell r="G71">
            <v>152.74</v>
          </cell>
          <cell r="H71">
            <v>0</v>
          </cell>
        </row>
        <row r="72">
          <cell r="A72" t="str">
            <v>Village Children's Centre of Waterdown</v>
          </cell>
          <cell r="B72">
            <v>8.34</v>
          </cell>
          <cell r="C72">
            <v>1</v>
          </cell>
          <cell r="D72">
            <v>3.34</v>
          </cell>
          <cell r="E72">
            <v>2</v>
          </cell>
          <cell r="F72">
            <v>0</v>
          </cell>
          <cell r="G72">
            <v>14.68</v>
          </cell>
          <cell r="H72">
            <v>0</v>
          </cell>
        </row>
        <row r="73">
          <cell r="A73" t="str">
            <v>Village Treehouse Childcare Inc.</v>
          </cell>
          <cell r="B73">
            <v>6</v>
          </cell>
          <cell r="C73">
            <v>0</v>
          </cell>
          <cell r="D73">
            <v>2.5</v>
          </cell>
          <cell r="E73">
            <v>0.75</v>
          </cell>
          <cell r="F73">
            <v>0</v>
          </cell>
          <cell r="G73">
            <v>9.25</v>
          </cell>
          <cell r="H73">
            <v>0</v>
          </cell>
        </row>
        <row r="74">
          <cell r="A74" t="str">
            <v>Waterdown District Children's Centre</v>
          </cell>
          <cell r="B74">
            <v>8.6199999999999992</v>
          </cell>
          <cell r="C74">
            <v>12.23</v>
          </cell>
          <cell r="D74">
            <v>2.46</v>
          </cell>
          <cell r="E74">
            <v>1</v>
          </cell>
          <cell r="F74">
            <v>0</v>
          </cell>
          <cell r="G74">
            <v>24.310000000000002</v>
          </cell>
          <cell r="H74">
            <v>0</v>
          </cell>
        </row>
        <row r="75">
          <cell r="A75" t="str">
            <v>Way to Learn Daycare</v>
          </cell>
          <cell r="B75">
            <v>4</v>
          </cell>
          <cell r="C75">
            <v>1</v>
          </cell>
          <cell r="D75">
            <v>1.5</v>
          </cell>
          <cell r="E75">
            <v>0</v>
          </cell>
          <cell r="F75">
            <v>0</v>
          </cell>
          <cell r="G75">
            <v>6.5</v>
          </cell>
          <cell r="H75">
            <v>0</v>
          </cell>
        </row>
        <row r="76">
          <cell r="A76" t="str">
            <v>Wesley Urban Ministries Inc</v>
          </cell>
          <cell r="B76">
            <v>3.92</v>
          </cell>
          <cell r="C76">
            <v>2.92</v>
          </cell>
          <cell r="D76">
            <v>0</v>
          </cell>
          <cell r="E76">
            <v>0.13</v>
          </cell>
          <cell r="F76">
            <v>0</v>
          </cell>
          <cell r="G76">
            <v>6.97</v>
          </cell>
          <cell r="H76">
            <v>0</v>
          </cell>
        </row>
        <row r="77">
          <cell r="A77" t="str">
            <v>Westdale Children's School</v>
          </cell>
          <cell r="B77">
            <v>0</v>
          </cell>
          <cell r="C77">
            <v>0.42</v>
          </cell>
          <cell r="D77">
            <v>0.42</v>
          </cell>
          <cell r="E77">
            <v>0.13</v>
          </cell>
          <cell r="F77">
            <v>0</v>
          </cell>
          <cell r="G77">
            <v>0.97</v>
          </cell>
          <cell r="H77">
            <v>0</v>
          </cell>
        </row>
        <row r="78">
          <cell r="A78" t="str">
            <v>Westdale Co-op Preschool</v>
          </cell>
          <cell r="B78">
            <v>0.42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0.42</v>
          </cell>
          <cell r="H78">
            <v>0</v>
          </cell>
        </row>
        <row r="79">
          <cell r="A79" t="str">
            <v>Winona Children's Centre</v>
          </cell>
          <cell r="B79">
            <v>5</v>
          </cell>
          <cell r="C79">
            <v>1</v>
          </cell>
          <cell r="D79">
            <v>3</v>
          </cell>
          <cell r="E79">
            <v>0.5</v>
          </cell>
          <cell r="F79">
            <v>0</v>
          </cell>
          <cell r="G79">
            <v>9.5</v>
          </cell>
          <cell r="H79">
            <v>0</v>
          </cell>
        </row>
        <row r="80">
          <cell r="A80" t="str">
            <v>YMCA Day Care Centres</v>
          </cell>
          <cell r="B80">
            <v>86.089999999999989</v>
          </cell>
          <cell r="C80">
            <v>49.840000000000018</v>
          </cell>
          <cell r="D80">
            <v>26.240000000000002</v>
          </cell>
          <cell r="E80">
            <v>4</v>
          </cell>
          <cell r="F80">
            <v>0</v>
          </cell>
          <cell r="G80">
            <v>166.16999999999996</v>
          </cell>
          <cell r="H80">
            <v>0</v>
          </cell>
        </row>
        <row r="81">
          <cell r="A81" t="str">
            <v>YWCA Daycares</v>
          </cell>
          <cell r="B81">
            <v>21.14</v>
          </cell>
          <cell r="C81">
            <v>8.86</v>
          </cell>
          <cell r="D81">
            <v>6.19</v>
          </cell>
          <cell r="E81">
            <v>3.9899999999999998</v>
          </cell>
          <cell r="F81">
            <v>1.37</v>
          </cell>
          <cell r="G81">
            <v>41.55</v>
          </cell>
          <cell r="H8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 t="str">
            <v>Site Name</v>
          </cell>
        </row>
      </sheetData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Rank"/>
      <sheetName val="Op2"/>
      <sheetName val="Operators"/>
      <sheetName val="2014"/>
      <sheetName val="Model 1 "/>
      <sheetName val="Model 2"/>
      <sheetName val="calc HO sum"/>
      <sheetName val="WI Calc"/>
      <sheetName val="Coop"/>
      <sheetName val="Comm"/>
      <sheetName val="NP"/>
      <sheetName val="PHDC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Head Office Vendor</v>
          </cell>
          <cell r="B4" t="str">
            <v>Head Office Name</v>
          </cell>
          <cell r="C4" t="str">
            <v>sheet</v>
          </cell>
          <cell r="D4" t="str">
            <v>Total Points</v>
          </cell>
          <cell r="E4" t="str">
            <v>Model 1 $</v>
          </cell>
          <cell r="F4" t="str">
            <v>test</v>
          </cell>
          <cell r="G4" t="str">
            <v xml:space="preserve">total </v>
          </cell>
          <cell r="H4" t="str">
            <v>Infant</v>
          </cell>
          <cell r="I4" t="str">
            <v>Toddler</v>
          </cell>
          <cell r="J4" t="str">
            <v>Preschool</v>
          </cell>
          <cell r="K4" t="str">
            <v>JK/SK FT</v>
          </cell>
          <cell r="L4" t="str">
            <v>JK/Preschool FT ScYr</v>
          </cell>
          <cell r="M4" t="str">
            <v>Kindergarten alt FT</v>
          </cell>
          <cell r="N4" t="str">
            <v>Kindergarten alt B&amp;A</v>
          </cell>
          <cell r="O4" t="str">
            <v>School age (1-15) B&amp;A</v>
          </cell>
          <cell r="P4" t="str">
            <v>School age alt FT</v>
          </cell>
        </row>
        <row r="5">
          <cell r="A5" t="str">
            <v>0000088166</v>
          </cell>
          <cell r="B5" t="str">
            <v>Austin Academy "For Early Learners"</v>
          </cell>
          <cell r="C5" t="str">
            <v>AA</v>
          </cell>
          <cell r="D5">
            <v>2880</v>
          </cell>
          <cell r="E5">
            <v>11981</v>
          </cell>
          <cell r="F5">
            <v>0</v>
          </cell>
          <cell r="G5">
            <v>2880</v>
          </cell>
          <cell r="H5">
            <v>0</v>
          </cell>
          <cell r="I5">
            <v>0</v>
          </cell>
          <cell r="J5">
            <v>2880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0000027419</v>
          </cell>
          <cell r="B6" t="str">
            <v>Awesome Beginnings Co-op Nursery School Inc</v>
          </cell>
          <cell r="C6" t="str">
            <v>AB</v>
          </cell>
          <cell r="D6">
            <v>2880</v>
          </cell>
          <cell r="E6">
            <v>11981</v>
          </cell>
          <cell r="F6">
            <v>0</v>
          </cell>
          <cell r="G6">
            <v>2880</v>
          </cell>
          <cell r="H6">
            <v>0</v>
          </cell>
          <cell r="I6">
            <v>0</v>
          </cell>
          <cell r="J6">
            <v>2880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0000000557</v>
          </cell>
          <cell r="B7" t="str">
            <v>Ancaster Little Gems Children's Centre</v>
          </cell>
          <cell r="C7" t="str">
            <v>ALG</v>
          </cell>
          <cell r="D7">
            <v>42978</v>
          </cell>
          <cell r="E7">
            <v>178788</v>
          </cell>
          <cell r="F7">
            <v>0</v>
          </cell>
          <cell r="G7">
            <v>42978</v>
          </cell>
          <cell r="H7">
            <v>7128</v>
          </cell>
          <cell r="I7">
            <v>17400</v>
          </cell>
          <cell r="J7">
            <v>17280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600</v>
          </cell>
          <cell r="P7">
            <v>570</v>
          </cell>
        </row>
        <row r="8">
          <cell r="A8" t="str">
            <v>0000000559</v>
          </cell>
          <cell r="B8" t="str">
            <v>Ancaster Small Fry Co-op Preschool</v>
          </cell>
          <cell r="C8" t="str">
            <v>ASF</v>
          </cell>
          <cell r="D8">
            <v>5200</v>
          </cell>
          <cell r="E8">
            <v>21632</v>
          </cell>
          <cell r="F8">
            <v>0</v>
          </cell>
          <cell r="G8">
            <v>5200</v>
          </cell>
          <cell r="H8">
            <v>0</v>
          </cell>
          <cell r="I8">
            <v>2320</v>
          </cell>
          <cell r="J8">
            <v>2880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0000000829</v>
          </cell>
          <cell r="B9" t="str">
            <v>Benjamin Bunny Nursery School</v>
          </cell>
          <cell r="C9" t="str">
            <v>BB</v>
          </cell>
          <cell r="D9">
            <v>5760</v>
          </cell>
          <cell r="E9">
            <v>23962</v>
          </cell>
          <cell r="F9">
            <v>0</v>
          </cell>
          <cell r="G9">
            <v>5760</v>
          </cell>
          <cell r="H9">
            <v>0</v>
          </cell>
          <cell r="I9">
            <v>0</v>
          </cell>
          <cell r="J9">
            <v>5760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0000081480</v>
          </cell>
          <cell r="B10" t="str">
            <v>Birch Avenue Child Care Centre</v>
          </cell>
          <cell r="C10" t="str">
            <v>BC</v>
          </cell>
          <cell r="D10">
            <v>13344</v>
          </cell>
          <cell r="E10">
            <v>55511</v>
          </cell>
          <cell r="F10">
            <v>0</v>
          </cell>
          <cell r="G10">
            <v>13344</v>
          </cell>
          <cell r="H10">
            <v>0</v>
          </cell>
          <cell r="I10">
            <v>5568</v>
          </cell>
          <cell r="J10">
            <v>7776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0000074859</v>
          </cell>
          <cell r="B11" t="str">
            <v>Blossoms Child Care Centre Inc.</v>
          </cell>
          <cell r="C11" t="str">
            <v>BL</v>
          </cell>
          <cell r="D11">
            <v>20784</v>
          </cell>
          <cell r="E11">
            <v>86461</v>
          </cell>
          <cell r="F11">
            <v>0</v>
          </cell>
          <cell r="G11">
            <v>20784</v>
          </cell>
          <cell r="H11">
            <v>0</v>
          </cell>
          <cell r="I11">
            <v>6960</v>
          </cell>
          <cell r="J11">
            <v>13824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0000079448</v>
          </cell>
          <cell r="B12" t="str">
            <v>Cudley Corner Child Care Centre Inc</v>
          </cell>
          <cell r="C12" t="str">
            <v>CC</v>
          </cell>
          <cell r="D12">
            <v>26499</v>
          </cell>
          <cell r="E12">
            <v>110236</v>
          </cell>
          <cell r="F12">
            <v>0</v>
          </cell>
          <cell r="G12">
            <v>26499</v>
          </cell>
          <cell r="H12">
            <v>0</v>
          </cell>
          <cell r="I12">
            <v>6960</v>
          </cell>
          <cell r="J12">
            <v>18144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540</v>
          </cell>
          <cell r="P12">
            <v>855</v>
          </cell>
        </row>
        <row r="13">
          <cell r="A13" t="str">
            <v>0000001246</v>
          </cell>
          <cell r="B13" t="str">
            <v>Central Day Care</v>
          </cell>
          <cell r="C13" t="str">
            <v>CDC</v>
          </cell>
          <cell r="D13">
            <v>43104</v>
          </cell>
          <cell r="E13">
            <v>179313</v>
          </cell>
          <cell r="F13">
            <v>0</v>
          </cell>
          <cell r="G13">
            <v>43104</v>
          </cell>
          <cell r="H13">
            <v>11880</v>
          </cell>
          <cell r="I13">
            <v>17400</v>
          </cell>
          <cell r="J13">
            <v>13824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0000007095</v>
          </cell>
          <cell r="B14" t="str">
            <v>Chestnut Tree Preschool Inc</v>
          </cell>
          <cell r="C14" t="str">
            <v>CT</v>
          </cell>
          <cell r="D14">
            <v>2880</v>
          </cell>
          <cell r="E14">
            <v>11981</v>
          </cell>
          <cell r="F14">
            <v>0</v>
          </cell>
          <cell r="G14">
            <v>2880</v>
          </cell>
          <cell r="H14">
            <v>0</v>
          </cell>
          <cell r="I14">
            <v>0</v>
          </cell>
          <cell r="J14">
            <v>2880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0000078597</v>
          </cell>
          <cell r="B15" t="str">
            <v>Childventures Early Learning Academy</v>
          </cell>
          <cell r="C15" t="str">
            <v>CV</v>
          </cell>
          <cell r="D15">
            <v>52392</v>
          </cell>
          <cell r="E15">
            <v>217951</v>
          </cell>
          <cell r="F15">
            <v>0</v>
          </cell>
          <cell r="G15">
            <v>52392</v>
          </cell>
          <cell r="H15">
            <v>14256</v>
          </cell>
          <cell r="I15">
            <v>17400</v>
          </cell>
          <cell r="J15">
            <v>20736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0000069834</v>
          </cell>
          <cell r="B16" t="str">
            <v>Daycare on Delaware</v>
          </cell>
          <cell r="C16" t="str">
            <v>DD</v>
          </cell>
          <cell r="D16">
            <v>13008</v>
          </cell>
          <cell r="E16">
            <v>54113</v>
          </cell>
          <cell r="F16">
            <v>0</v>
          </cell>
          <cell r="G16">
            <v>13008</v>
          </cell>
          <cell r="H16">
            <v>0</v>
          </cell>
          <cell r="I16">
            <v>6960</v>
          </cell>
          <cell r="J16">
            <v>6048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0000036066</v>
          </cell>
          <cell r="B17" t="str">
            <v>Dundas Valley Montessori School</v>
          </cell>
          <cell r="C17" t="str">
            <v>DV</v>
          </cell>
          <cell r="D17">
            <v>25920</v>
          </cell>
          <cell r="E17">
            <v>107827</v>
          </cell>
          <cell r="F17">
            <v>0</v>
          </cell>
          <cell r="G17">
            <v>25920</v>
          </cell>
          <cell r="H17">
            <v>0</v>
          </cell>
          <cell r="I17">
            <v>0</v>
          </cell>
          <cell r="J17">
            <v>25920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0000002345</v>
          </cell>
          <cell r="B18" t="str">
            <v>First Class Children's Centre</v>
          </cell>
          <cell r="C18" t="str">
            <v>FC</v>
          </cell>
          <cell r="D18">
            <v>115320</v>
          </cell>
          <cell r="E18">
            <v>479731</v>
          </cell>
          <cell r="F18">
            <v>0</v>
          </cell>
          <cell r="G18">
            <v>115320</v>
          </cell>
          <cell r="H18">
            <v>35640</v>
          </cell>
          <cell r="I18">
            <v>27840</v>
          </cell>
          <cell r="J18">
            <v>51840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0000002301</v>
          </cell>
          <cell r="B19" t="str">
            <v>Farmers Dell Cooperative Preschool of Glanbrook</v>
          </cell>
          <cell r="C19" t="str">
            <v>FD</v>
          </cell>
          <cell r="D19">
            <v>2880</v>
          </cell>
          <cell r="E19">
            <v>11981</v>
          </cell>
          <cell r="F19">
            <v>0</v>
          </cell>
          <cell r="G19">
            <v>2880</v>
          </cell>
          <cell r="H19">
            <v>0</v>
          </cell>
          <cell r="I19">
            <v>0</v>
          </cell>
          <cell r="J19">
            <v>2880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NEW</v>
          </cell>
          <cell r="B20" t="str">
            <v>Fan-Tastic Scholars Child Learning Centre</v>
          </cell>
          <cell r="C20" t="str">
            <v>FS</v>
          </cell>
          <cell r="D20">
            <v>17352</v>
          </cell>
          <cell r="E20">
            <v>72184</v>
          </cell>
          <cell r="F20">
            <v>0</v>
          </cell>
          <cell r="G20">
            <v>17352</v>
          </cell>
          <cell r="H20">
            <v>0</v>
          </cell>
          <cell r="I20">
            <v>10440</v>
          </cell>
          <cell r="J20">
            <v>6912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0000002470</v>
          </cell>
          <cell r="B21" t="str">
            <v>Garside Day Care Centre</v>
          </cell>
          <cell r="C21" t="str">
            <v>GD</v>
          </cell>
          <cell r="D21">
            <v>20784</v>
          </cell>
          <cell r="E21">
            <v>86461</v>
          </cell>
          <cell r="F21">
            <v>0</v>
          </cell>
          <cell r="G21">
            <v>20784</v>
          </cell>
          <cell r="H21">
            <v>0</v>
          </cell>
          <cell r="I21">
            <v>6960</v>
          </cell>
          <cell r="J21">
            <v>13824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0000002847</v>
          </cell>
          <cell r="B22" t="str">
            <v>Heritage Green Child Care Inc</v>
          </cell>
          <cell r="C22" t="str">
            <v>HG</v>
          </cell>
          <cell r="D22">
            <v>24705</v>
          </cell>
          <cell r="E22">
            <v>102773</v>
          </cell>
          <cell r="F22">
            <v>0</v>
          </cell>
          <cell r="G22">
            <v>24705</v>
          </cell>
          <cell r="H22">
            <v>0</v>
          </cell>
          <cell r="I22">
            <v>6960</v>
          </cell>
          <cell r="J22">
            <v>13824</v>
          </cell>
          <cell r="K22">
            <v>0</v>
          </cell>
          <cell r="L22">
            <v>0</v>
          </cell>
          <cell r="M22">
            <v>870</v>
          </cell>
          <cell r="N22">
            <v>540</v>
          </cell>
          <cell r="O22">
            <v>972</v>
          </cell>
          <cell r="P22">
            <v>1539</v>
          </cell>
        </row>
        <row r="23">
          <cell r="A23" t="str">
            <v>0000002727</v>
          </cell>
          <cell r="B23" t="str">
            <v>Hamilton Early Learning Centre</v>
          </cell>
          <cell r="C23" t="str">
            <v>HLC</v>
          </cell>
          <cell r="D23">
            <v>20784</v>
          </cell>
          <cell r="E23">
            <v>86461</v>
          </cell>
          <cell r="F23">
            <v>0</v>
          </cell>
          <cell r="G23">
            <v>20784</v>
          </cell>
          <cell r="H23">
            <v>0</v>
          </cell>
          <cell r="I23">
            <v>6960</v>
          </cell>
          <cell r="J23">
            <v>13824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0000002770</v>
          </cell>
          <cell r="B24" t="str">
            <v>Hamilton-Wentworth Catholic Child Care Centres Inc</v>
          </cell>
          <cell r="C24" t="str">
            <v>HWCCCC</v>
          </cell>
          <cell r="D24">
            <v>340469</v>
          </cell>
          <cell r="E24">
            <v>1416351</v>
          </cell>
          <cell r="F24">
            <v>0</v>
          </cell>
          <cell r="G24">
            <v>340469</v>
          </cell>
          <cell r="H24">
            <v>23760</v>
          </cell>
          <cell r="I24">
            <v>59160</v>
          </cell>
          <cell r="J24">
            <v>140832</v>
          </cell>
          <cell r="K24">
            <v>0</v>
          </cell>
          <cell r="L24">
            <v>0</v>
          </cell>
          <cell r="M24">
            <v>13050</v>
          </cell>
          <cell r="N24">
            <v>37368</v>
          </cell>
          <cell r="O24">
            <v>49199</v>
          </cell>
          <cell r="P24">
            <v>17100</v>
          </cell>
        </row>
        <row r="25">
          <cell r="A25" t="str">
            <v>0000002976</v>
          </cell>
          <cell r="B25" t="str">
            <v>Infant Jesus Kindergarten</v>
          </cell>
          <cell r="C25" t="str">
            <v>IJ</v>
          </cell>
          <cell r="D25">
            <v>48528</v>
          </cell>
          <cell r="E25">
            <v>201876</v>
          </cell>
          <cell r="F25">
            <v>0</v>
          </cell>
          <cell r="G25">
            <v>48528</v>
          </cell>
          <cell r="H25">
            <v>0</v>
          </cell>
          <cell r="I25">
            <v>20880</v>
          </cell>
          <cell r="J25">
            <v>27648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0000082536</v>
          </cell>
          <cell r="B26" t="str">
            <v>Imagineer’s Early Learning Centre</v>
          </cell>
          <cell r="C26" t="str">
            <v>IM</v>
          </cell>
          <cell r="D26">
            <v>16764</v>
          </cell>
          <cell r="E26">
            <v>69738</v>
          </cell>
          <cell r="F26">
            <v>0</v>
          </cell>
          <cell r="G26">
            <v>16764</v>
          </cell>
          <cell r="H26">
            <v>0</v>
          </cell>
          <cell r="I26">
            <v>9744</v>
          </cell>
          <cell r="J26">
            <v>6480</v>
          </cell>
          <cell r="K26">
            <v>0</v>
          </cell>
          <cell r="L26">
            <v>0</v>
          </cell>
          <cell r="M26">
            <v>0</v>
          </cell>
          <cell r="N26">
            <v>540</v>
          </cell>
          <cell r="O26">
            <v>0</v>
          </cell>
          <cell r="P26">
            <v>0</v>
          </cell>
        </row>
        <row r="27">
          <cell r="A27" t="str">
            <v>0000007093</v>
          </cell>
          <cell r="B27" t="str">
            <v>Jacks &amp; Jills Co-op Preschool of Ancaster Inc</v>
          </cell>
          <cell r="C27" t="str">
            <v>JJ</v>
          </cell>
          <cell r="D27">
            <v>4320</v>
          </cell>
          <cell r="E27">
            <v>17971</v>
          </cell>
          <cell r="F27">
            <v>0</v>
          </cell>
          <cell r="G27">
            <v>4320</v>
          </cell>
          <cell r="H27">
            <v>0</v>
          </cell>
          <cell r="I27">
            <v>0</v>
          </cell>
          <cell r="J27">
            <v>4320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0000003110</v>
          </cell>
          <cell r="B28" t="str">
            <v>Jamesville Children's Day Care Centre</v>
          </cell>
          <cell r="C28" t="str">
            <v>JV</v>
          </cell>
          <cell r="D28">
            <v>36606</v>
          </cell>
          <cell r="E28">
            <v>152281</v>
          </cell>
          <cell r="F28">
            <v>0</v>
          </cell>
          <cell r="G28">
            <v>36606</v>
          </cell>
          <cell r="H28">
            <v>0</v>
          </cell>
          <cell r="I28">
            <v>17400</v>
          </cell>
          <cell r="J28">
            <v>16416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1080</v>
          </cell>
          <cell r="P28">
            <v>1710</v>
          </cell>
        </row>
        <row r="29">
          <cell r="A29" t="str">
            <v>0000091949</v>
          </cell>
          <cell r="B29" t="str">
            <v>Kids and Company Ltd.</v>
          </cell>
          <cell r="C29" t="str">
            <v>KC</v>
          </cell>
          <cell r="D29">
            <v>16104</v>
          </cell>
          <cell r="E29">
            <v>66993</v>
          </cell>
          <cell r="F29">
            <v>0</v>
          </cell>
          <cell r="G29">
            <v>16104</v>
          </cell>
          <cell r="H29">
            <v>9504</v>
          </cell>
          <cell r="I29">
            <v>4872</v>
          </cell>
          <cell r="J29">
            <v>1728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0000074858</v>
          </cell>
          <cell r="B30" t="str">
            <v>Kinderseeds</v>
          </cell>
          <cell r="C30" t="str">
            <v>KS</v>
          </cell>
          <cell r="D30">
            <v>2880</v>
          </cell>
          <cell r="E30">
            <v>11981</v>
          </cell>
          <cell r="F30">
            <v>0</v>
          </cell>
          <cell r="G30">
            <v>2880</v>
          </cell>
          <cell r="H30">
            <v>0</v>
          </cell>
          <cell r="I30">
            <v>0</v>
          </cell>
          <cell r="J30">
            <v>2880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0000053768</v>
          </cell>
          <cell r="B31" t="str">
            <v>Kindertown Child Care Centre</v>
          </cell>
          <cell r="C31" t="str">
            <v>KT</v>
          </cell>
          <cell r="D31">
            <v>42888</v>
          </cell>
          <cell r="E31">
            <v>178414</v>
          </cell>
          <cell r="F31">
            <v>0</v>
          </cell>
          <cell r="G31">
            <v>42888</v>
          </cell>
          <cell r="H31">
            <v>0</v>
          </cell>
          <cell r="I31">
            <v>17400</v>
          </cell>
          <cell r="J31">
            <v>20736</v>
          </cell>
          <cell r="K31">
            <v>0</v>
          </cell>
          <cell r="L31">
            <v>0</v>
          </cell>
          <cell r="M31">
            <v>2088</v>
          </cell>
          <cell r="N31">
            <v>1296</v>
          </cell>
          <cell r="O31">
            <v>0</v>
          </cell>
          <cell r="P31">
            <v>1368</v>
          </cell>
        </row>
        <row r="32">
          <cell r="A32" t="str">
            <v>0000003481</v>
          </cell>
          <cell r="B32" t="str">
            <v>LeBallon Rouge De Hamilton</v>
          </cell>
          <cell r="C32" t="str">
            <v>LBR</v>
          </cell>
          <cell r="D32">
            <v>22392</v>
          </cell>
          <cell r="E32">
            <v>93151</v>
          </cell>
          <cell r="F32">
            <v>0</v>
          </cell>
          <cell r="G32">
            <v>22392</v>
          </cell>
          <cell r="H32">
            <v>0</v>
          </cell>
          <cell r="I32">
            <v>10440</v>
          </cell>
          <cell r="J32">
            <v>6912</v>
          </cell>
          <cell r="K32">
            <v>0</v>
          </cell>
          <cell r="L32">
            <v>0</v>
          </cell>
          <cell r="M32">
            <v>1740</v>
          </cell>
          <cell r="N32">
            <v>1080</v>
          </cell>
          <cell r="O32">
            <v>1080</v>
          </cell>
          <cell r="P32">
            <v>1140</v>
          </cell>
        </row>
        <row r="33">
          <cell r="A33" t="str">
            <v>0000003609</v>
          </cell>
          <cell r="B33" t="str">
            <v>Lucky Day Nursery Inc</v>
          </cell>
          <cell r="C33" t="str">
            <v>LD</v>
          </cell>
          <cell r="D33">
            <v>27696</v>
          </cell>
          <cell r="E33">
            <v>115215</v>
          </cell>
          <cell r="F33">
            <v>0</v>
          </cell>
          <cell r="G33">
            <v>27696</v>
          </cell>
          <cell r="H33">
            <v>0</v>
          </cell>
          <cell r="I33">
            <v>6960</v>
          </cell>
          <cell r="J33">
            <v>20736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0000003427</v>
          </cell>
          <cell r="B34" t="str">
            <v>LaGarderie Le Petit Navire De Hamilton Inc</v>
          </cell>
          <cell r="C34" t="str">
            <v>LeP</v>
          </cell>
          <cell r="D34">
            <v>20142</v>
          </cell>
          <cell r="E34">
            <v>83791</v>
          </cell>
          <cell r="F34">
            <v>0</v>
          </cell>
          <cell r="G34">
            <v>20142</v>
          </cell>
          <cell r="H34">
            <v>0</v>
          </cell>
          <cell r="I34">
            <v>10440</v>
          </cell>
          <cell r="J34">
            <v>6912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1080</v>
          </cell>
          <cell r="P34">
            <v>1710</v>
          </cell>
        </row>
        <row r="35">
          <cell r="A35" t="str">
            <v>0000026042</v>
          </cell>
          <cell r="B35" t="str">
            <v>Little Learning House Fennell</v>
          </cell>
          <cell r="C35" t="str">
            <v>LLH</v>
          </cell>
          <cell r="D35">
            <v>26832</v>
          </cell>
          <cell r="E35">
            <v>111621</v>
          </cell>
          <cell r="F35">
            <v>0</v>
          </cell>
          <cell r="G35">
            <v>26832</v>
          </cell>
          <cell r="H35">
            <v>7128</v>
          </cell>
          <cell r="I35">
            <v>13224</v>
          </cell>
          <cell r="J35">
            <v>6480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0000003559</v>
          </cell>
          <cell r="B36" t="str">
            <v>Little Mountaineers</v>
          </cell>
          <cell r="C36" t="str">
            <v>LM</v>
          </cell>
          <cell r="D36">
            <v>6372</v>
          </cell>
          <cell r="E36">
            <v>26508</v>
          </cell>
          <cell r="F36">
            <v>0</v>
          </cell>
          <cell r="G36">
            <v>6372</v>
          </cell>
          <cell r="H36">
            <v>0</v>
          </cell>
          <cell r="I36">
            <v>3132</v>
          </cell>
          <cell r="J36">
            <v>3240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0000003560</v>
          </cell>
          <cell r="B37" t="str">
            <v>Little Peoples Day Care</v>
          </cell>
          <cell r="C37" t="str">
            <v>LP</v>
          </cell>
          <cell r="D37">
            <v>77754</v>
          </cell>
          <cell r="E37">
            <v>323457</v>
          </cell>
          <cell r="F37">
            <v>0</v>
          </cell>
          <cell r="G37">
            <v>77754</v>
          </cell>
          <cell r="H37">
            <v>11880</v>
          </cell>
          <cell r="I37">
            <v>31320</v>
          </cell>
          <cell r="J37">
            <v>31104</v>
          </cell>
          <cell r="K37">
            <v>0</v>
          </cell>
          <cell r="L37">
            <v>0</v>
          </cell>
          <cell r="M37">
            <v>1740</v>
          </cell>
          <cell r="N37">
            <v>0</v>
          </cell>
          <cell r="O37">
            <v>0</v>
          </cell>
          <cell r="P37">
            <v>1710</v>
          </cell>
        </row>
        <row r="38">
          <cell r="A38" t="str">
            <v>0000003852</v>
          </cell>
          <cell r="B38" t="str">
            <v>McMaster Children's Centre Inc</v>
          </cell>
          <cell r="C38" t="str">
            <v>McM</v>
          </cell>
          <cell r="D38">
            <v>34632</v>
          </cell>
          <cell r="E38">
            <v>144069</v>
          </cell>
          <cell r="F38">
            <v>0</v>
          </cell>
          <cell r="G38">
            <v>34632</v>
          </cell>
          <cell r="H38">
            <v>0</v>
          </cell>
          <cell r="I38">
            <v>10440</v>
          </cell>
          <cell r="J38">
            <v>24192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0000053769</v>
          </cell>
          <cell r="B39" t="str">
            <v>Meadowlands Preschool Inc.</v>
          </cell>
          <cell r="C39" t="str">
            <v>MD</v>
          </cell>
          <cell r="D39">
            <v>56520</v>
          </cell>
          <cell r="E39">
            <v>235123</v>
          </cell>
          <cell r="F39">
            <v>0</v>
          </cell>
          <cell r="G39">
            <v>56520</v>
          </cell>
          <cell r="H39">
            <v>11880</v>
          </cell>
          <cell r="I39">
            <v>20880</v>
          </cell>
          <cell r="J39">
            <v>23760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0000004010</v>
          </cell>
          <cell r="B40" t="str">
            <v>Mother Goose Coop Preschool Inc</v>
          </cell>
          <cell r="C40" t="str">
            <v>MG</v>
          </cell>
          <cell r="D40">
            <v>2880</v>
          </cell>
          <cell r="E40">
            <v>11981</v>
          </cell>
          <cell r="F40">
            <v>0</v>
          </cell>
          <cell r="G40">
            <v>2880</v>
          </cell>
          <cell r="H40">
            <v>0</v>
          </cell>
          <cell r="I40">
            <v>0</v>
          </cell>
          <cell r="J40">
            <v>2880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0000004019</v>
          </cell>
          <cell r="B41" t="str">
            <v>Mountain Nursery School</v>
          </cell>
          <cell r="C41" t="str">
            <v>MN</v>
          </cell>
          <cell r="D41">
            <v>13872</v>
          </cell>
          <cell r="E41">
            <v>57708</v>
          </cell>
          <cell r="F41">
            <v>0</v>
          </cell>
          <cell r="G41">
            <v>13872</v>
          </cell>
          <cell r="H41">
            <v>0</v>
          </cell>
          <cell r="I41">
            <v>6960</v>
          </cell>
          <cell r="J41">
            <v>6912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0000003856</v>
          </cell>
          <cell r="B42" t="str">
            <v>McMaster Students Union Incorporated</v>
          </cell>
          <cell r="C42" t="str">
            <v>MSU</v>
          </cell>
          <cell r="D42">
            <v>24264</v>
          </cell>
          <cell r="E42">
            <v>100938</v>
          </cell>
          <cell r="F42">
            <v>0</v>
          </cell>
          <cell r="G42">
            <v>24264</v>
          </cell>
          <cell r="H42">
            <v>0</v>
          </cell>
          <cell r="I42">
            <v>10440</v>
          </cell>
          <cell r="J42">
            <v>13824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0000004258</v>
          </cell>
          <cell r="B43" t="str">
            <v>Noah's Ark Children's Centre</v>
          </cell>
          <cell r="C43" t="str">
            <v>NA</v>
          </cell>
          <cell r="D43">
            <v>18723</v>
          </cell>
          <cell r="E43">
            <v>77888</v>
          </cell>
          <cell r="F43">
            <v>0</v>
          </cell>
          <cell r="G43">
            <v>18723</v>
          </cell>
          <cell r="H43">
            <v>0</v>
          </cell>
          <cell r="I43">
            <v>6960</v>
          </cell>
          <cell r="J43">
            <v>10368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540</v>
          </cell>
          <cell r="P43">
            <v>855</v>
          </cell>
        </row>
        <row r="44">
          <cell r="A44" t="str">
            <v>0000062723</v>
          </cell>
          <cell r="B44" t="str">
            <v>Niwasa Early Learning and Care Centre</v>
          </cell>
          <cell r="C44" t="str">
            <v>NIW</v>
          </cell>
          <cell r="D44">
            <v>10368</v>
          </cell>
          <cell r="E44">
            <v>43131</v>
          </cell>
          <cell r="F44">
            <v>0</v>
          </cell>
          <cell r="G44">
            <v>10368</v>
          </cell>
          <cell r="H44">
            <v>0</v>
          </cell>
          <cell r="I44">
            <v>0</v>
          </cell>
          <cell r="J44">
            <v>10368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0000006043</v>
          </cell>
          <cell r="B45" t="str">
            <v>Paradise Corner Children's Centre</v>
          </cell>
          <cell r="C45" t="str">
            <v>PC</v>
          </cell>
          <cell r="D45">
            <v>52570</v>
          </cell>
          <cell r="E45">
            <v>218691</v>
          </cell>
          <cell r="F45">
            <v>0</v>
          </cell>
          <cell r="G45">
            <v>52570</v>
          </cell>
          <cell r="H45">
            <v>11880</v>
          </cell>
          <cell r="I45">
            <v>10440</v>
          </cell>
          <cell r="J45">
            <v>29376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874</v>
          </cell>
        </row>
        <row r="46">
          <cell r="A46" t="str">
            <v>0000075862</v>
          </cell>
          <cell r="B46" t="str">
            <v>Peekaboo Group Child Care Inc</v>
          </cell>
          <cell r="C46" t="str">
            <v>PG</v>
          </cell>
          <cell r="D46">
            <v>58380</v>
          </cell>
          <cell r="E46">
            <v>242861</v>
          </cell>
          <cell r="F46">
            <v>0</v>
          </cell>
          <cell r="G46">
            <v>58380</v>
          </cell>
          <cell r="H46">
            <v>11880</v>
          </cell>
          <cell r="I46">
            <v>17400</v>
          </cell>
          <cell r="J46">
            <v>20736</v>
          </cell>
          <cell r="K46">
            <v>0</v>
          </cell>
          <cell r="L46">
            <v>0</v>
          </cell>
          <cell r="M46">
            <v>3045</v>
          </cell>
          <cell r="N46">
            <v>2754</v>
          </cell>
          <cell r="O46">
            <v>1140</v>
          </cell>
          <cell r="P46">
            <v>1425</v>
          </cell>
        </row>
        <row r="47">
          <cell r="A47" t="str">
            <v>0000004505</v>
          </cell>
          <cell r="B47" t="str">
            <v>Paramount Family Centre</v>
          </cell>
          <cell r="C47" t="str">
            <v>PM</v>
          </cell>
          <cell r="D47">
            <v>36012</v>
          </cell>
          <cell r="E47">
            <v>149810</v>
          </cell>
          <cell r="F47">
            <v>0</v>
          </cell>
          <cell r="G47">
            <v>36012</v>
          </cell>
          <cell r="H47">
            <v>0</v>
          </cell>
          <cell r="I47">
            <v>20880</v>
          </cell>
          <cell r="J47">
            <v>10368</v>
          </cell>
          <cell r="K47">
            <v>0</v>
          </cell>
          <cell r="L47">
            <v>0</v>
          </cell>
          <cell r="M47">
            <v>1044</v>
          </cell>
          <cell r="N47">
            <v>0</v>
          </cell>
          <cell r="O47">
            <v>1440</v>
          </cell>
          <cell r="P47">
            <v>2280</v>
          </cell>
        </row>
        <row r="48">
          <cell r="A48" t="str">
            <v>0000007091</v>
          </cell>
          <cell r="B48" t="str">
            <v>Peter Pan Co-op Preschool of Hamilton</v>
          </cell>
          <cell r="C48" t="str">
            <v>PP</v>
          </cell>
          <cell r="D48">
            <v>6507</v>
          </cell>
          <cell r="E48">
            <v>27069</v>
          </cell>
          <cell r="F48">
            <v>0</v>
          </cell>
          <cell r="G48">
            <v>6507</v>
          </cell>
          <cell r="H48">
            <v>0</v>
          </cell>
          <cell r="I48">
            <v>3915</v>
          </cell>
          <cell r="J48">
            <v>2592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0000004620</v>
          </cell>
          <cell r="B49" t="str">
            <v>Pied Piper Co-op Preschool of Hamilton Inc</v>
          </cell>
          <cell r="C49" t="str">
            <v>PPC</v>
          </cell>
          <cell r="D49">
            <v>6360</v>
          </cell>
          <cell r="E49">
            <v>26458</v>
          </cell>
          <cell r="F49">
            <v>0</v>
          </cell>
          <cell r="G49">
            <v>6360</v>
          </cell>
          <cell r="H49">
            <v>0</v>
          </cell>
          <cell r="I49">
            <v>3480</v>
          </cell>
          <cell r="J49">
            <v>2880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0000004137</v>
          </cell>
          <cell r="B50" t="str">
            <v>Mt Hamilton Baptist Day Care Centre</v>
          </cell>
          <cell r="C50" t="str">
            <v>PUM</v>
          </cell>
          <cell r="D50">
            <v>56640</v>
          </cell>
          <cell r="E50">
            <v>235622</v>
          </cell>
          <cell r="F50">
            <v>0</v>
          </cell>
          <cell r="G50">
            <v>56640</v>
          </cell>
          <cell r="H50">
            <v>11880</v>
          </cell>
          <cell r="I50">
            <v>17400</v>
          </cell>
          <cell r="J50">
            <v>20736</v>
          </cell>
          <cell r="K50">
            <v>0</v>
          </cell>
          <cell r="L50">
            <v>0</v>
          </cell>
          <cell r="M50">
            <v>2262</v>
          </cell>
          <cell r="N50">
            <v>1944</v>
          </cell>
          <cell r="O50">
            <v>936</v>
          </cell>
          <cell r="P50">
            <v>1482</v>
          </cell>
        </row>
        <row r="51">
          <cell r="A51" t="str">
            <v>0000010875</v>
          </cell>
          <cell r="B51" t="str">
            <v>Redeemer University College</v>
          </cell>
          <cell r="C51" t="str">
            <v>RED</v>
          </cell>
          <cell r="D51">
            <v>12312</v>
          </cell>
          <cell r="E51">
            <v>51218</v>
          </cell>
          <cell r="F51">
            <v>0</v>
          </cell>
          <cell r="G51">
            <v>12312</v>
          </cell>
          <cell r="H51">
            <v>7128</v>
          </cell>
          <cell r="I51">
            <v>0</v>
          </cell>
          <cell r="J51">
            <v>5184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Journal</v>
          </cell>
          <cell r="B52" t="str">
            <v>Red Hill Family Centre</v>
          </cell>
          <cell r="C52" t="str">
            <v>RH</v>
          </cell>
          <cell r="D52">
            <v>43728</v>
          </cell>
          <cell r="E52">
            <v>181908</v>
          </cell>
          <cell r="F52">
            <v>0</v>
          </cell>
          <cell r="G52">
            <v>43728</v>
          </cell>
          <cell r="H52">
            <v>0</v>
          </cell>
          <cell r="I52">
            <v>13920</v>
          </cell>
          <cell r="J52">
            <v>29808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0000005306</v>
          </cell>
          <cell r="B53" t="str">
            <v>Stoney Creek Co-op Preschool Inc</v>
          </cell>
          <cell r="C53" t="str">
            <v>SC</v>
          </cell>
          <cell r="D53">
            <v>2880</v>
          </cell>
          <cell r="E53">
            <v>11981</v>
          </cell>
          <cell r="F53">
            <v>0</v>
          </cell>
          <cell r="G53">
            <v>2880</v>
          </cell>
          <cell r="H53">
            <v>0</v>
          </cell>
          <cell r="I53">
            <v>0</v>
          </cell>
          <cell r="J53">
            <v>2880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0000005933</v>
          </cell>
          <cell r="B54" t="str">
            <v>Sunny Days Nursery</v>
          </cell>
          <cell r="C54" t="str">
            <v>SD</v>
          </cell>
          <cell r="D54">
            <v>10368</v>
          </cell>
          <cell r="E54">
            <v>43131</v>
          </cell>
          <cell r="F54">
            <v>0</v>
          </cell>
          <cell r="G54">
            <v>10368</v>
          </cell>
          <cell r="H54">
            <v>0</v>
          </cell>
          <cell r="I54">
            <v>0</v>
          </cell>
          <cell r="J54">
            <v>10368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0000005253</v>
          </cell>
          <cell r="B55" t="str">
            <v>St James Co-op  Nursery School of Dundas</v>
          </cell>
          <cell r="C55" t="str">
            <v>SJ</v>
          </cell>
          <cell r="D55">
            <v>7020</v>
          </cell>
          <cell r="E55">
            <v>29203</v>
          </cell>
          <cell r="F55">
            <v>0</v>
          </cell>
          <cell r="G55">
            <v>7020</v>
          </cell>
          <cell r="H55">
            <v>0</v>
          </cell>
          <cell r="I55">
            <v>3132</v>
          </cell>
          <cell r="J55">
            <v>3888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0000005260</v>
          </cell>
          <cell r="B56" t="str">
            <v>St Mark's Co-op Preschool Inc</v>
          </cell>
          <cell r="C56" t="str">
            <v>SM</v>
          </cell>
          <cell r="D56">
            <v>2880</v>
          </cell>
          <cell r="E56">
            <v>11981</v>
          </cell>
          <cell r="F56">
            <v>0</v>
          </cell>
          <cell r="G56">
            <v>2880</v>
          </cell>
          <cell r="H56">
            <v>0</v>
          </cell>
          <cell r="I56">
            <v>0</v>
          </cell>
          <cell r="J56">
            <v>2880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0000032082</v>
          </cell>
          <cell r="B57" t="str">
            <v>St. Martin's Manor Early Learning Centre</v>
          </cell>
          <cell r="C57" t="str">
            <v>SMM</v>
          </cell>
          <cell r="D57">
            <v>22320</v>
          </cell>
          <cell r="E57">
            <v>92851</v>
          </cell>
          <cell r="F57">
            <v>0</v>
          </cell>
          <cell r="G57">
            <v>22320</v>
          </cell>
          <cell r="H57">
            <v>11880</v>
          </cell>
          <cell r="I57">
            <v>10440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0000005244</v>
          </cell>
          <cell r="B58" t="str">
            <v>St Matthew's Children's Centre</v>
          </cell>
          <cell r="C58" t="str">
            <v>SMT</v>
          </cell>
          <cell r="D58">
            <v>20784</v>
          </cell>
          <cell r="E58">
            <v>86461</v>
          </cell>
          <cell r="F58">
            <v>0</v>
          </cell>
          <cell r="G58">
            <v>20784</v>
          </cell>
          <cell r="H58">
            <v>0</v>
          </cell>
          <cell r="I58">
            <v>6960</v>
          </cell>
          <cell r="J58">
            <v>13824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0000005338</v>
          </cell>
          <cell r="B59" t="str">
            <v>Sunshine &amp; Rainbows Christian Day Care Ctr</v>
          </cell>
          <cell r="C59" t="str">
            <v>SR</v>
          </cell>
          <cell r="D59">
            <v>24264</v>
          </cell>
          <cell r="E59">
            <v>100938</v>
          </cell>
          <cell r="F59">
            <v>0</v>
          </cell>
          <cell r="G59">
            <v>24264</v>
          </cell>
          <cell r="H59">
            <v>0</v>
          </cell>
          <cell r="I59">
            <v>10440</v>
          </cell>
          <cell r="J59">
            <v>13824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0000069835</v>
          </cell>
          <cell r="B60" t="str">
            <v>Sunshine Daycare</v>
          </cell>
          <cell r="C60" t="str">
            <v>SS</v>
          </cell>
          <cell r="D60">
            <v>12912</v>
          </cell>
          <cell r="E60">
            <v>53714</v>
          </cell>
          <cell r="F60">
            <v>0</v>
          </cell>
          <cell r="G60">
            <v>12912</v>
          </cell>
          <cell r="H60">
            <v>0</v>
          </cell>
          <cell r="I60">
            <v>5568</v>
          </cell>
          <cell r="J60">
            <v>7344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0000076745</v>
          </cell>
          <cell r="B61" t="str">
            <v>St Joachim Children's Centre of Ancaster Inc</v>
          </cell>
          <cell r="C61" t="str">
            <v>STHO</v>
          </cell>
          <cell r="D61">
            <v>25911</v>
          </cell>
          <cell r="E61">
            <v>107790</v>
          </cell>
          <cell r="F61">
            <v>0</v>
          </cell>
          <cell r="G61">
            <v>25911</v>
          </cell>
          <cell r="H61">
            <v>0</v>
          </cell>
          <cell r="I61">
            <v>0</v>
          </cell>
          <cell r="J61">
            <v>15552</v>
          </cell>
          <cell r="K61">
            <v>0</v>
          </cell>
          <cell r="L61">
            <v>0</v>
          </cell>
          <cell r="M61">
            <v>2088</v>
          </cell>
          <cell r="N61">
            <v>1296</v>
          </cell>
          <cell r="O61">
            <v>2700</v>
          </cell>
          <cell r="P61">
            <v>4275</v>
          </cell>
        </row>
        <row r="62">
          <cell r="A62" t="str">
            <v>0000005248</v>
          </cell>
          <cell r="B62" t="str">
            <v>St Peter's Children's Day Care Centre of Hamiton</v>
          </cell>
          <cell r="C62" t="str">
            <v>STP</v>
          </cell>
          <cell r="D62">
            <v>21762</v>
          </cell>
          <cell r="E62">
            <v>90530</v>
          </cell>
          <cell r="F62">
            <v>0</v>
          </cell>
          <cell r="G62">
            <v>21762</v>
          </cell>
          <cell r="H62">
            <v>0</v>
          </cell>
          <cell r="I62">
            <v>6960</v>
          </cell>
          <cell r="J62">
            <v>12960</v>
          </cell>
          <cell r="K62">
            <v>0</v>
          </cell>
          <cell r="L62">
            <v>0</v>
          </cell>
          <cell r="M62">
            <v>0</v>
          </cell>
          <cell r="N62">
            <v>540</v>
          </cell>
          <cell r="O62">
            <v>504</v>
          </cell>
          <cell r="P62">
            <v>798</v>
          </cell>
        </row>
        <row r="63">
          <cell r="A63" t="str">
            <v>0000005387</v>
          </cell>
          <cell r="B63" t="str">
            <v>Tapawingo Day Care</v>
          </cell>
          <cell r="C63" t="str">
            <v>TAP</v>
          </cell>
          <cell r="D63">
            <v>22719</v>
          </cell>
          <cell r="E63">
            <v>94511</v>
          </cell>
          <cell r="F63">
            <v>0</v>
          </cell>
          <cell r="G63">
            <v>22719</v>
          </cell>
          <cell r="H63">
            <v>0</v>
          </cell>
          <cell r="I63">
            <v>6960</v>
          </cell>
          <cell r="J63">
            <v>13824</v>
          </cell>
          <cell r="K63">
            <v>0</v>
          </cell>
          <cell r="L63">
            <v>0</v>
          </cell>
          <cell r="M63">
            <v>0</v>
          </cell>
          <cell r="N63">
            <v>540</v>
          </cell>
          <cell r="O63">
            <v>540</v>
          </cell>
          <cell r="P63">
            <v>855</v>
          </cell>
        </row>
        <row r="64">
          <cell r="A64" t="str">
            <v>0000005127</v>
          </cell>
          <cell r="B64" t="str">
            <v>Today's Family</v>
          </cell>
          <cell r="C64" t="str">
            <v>TF</v>
          </cell>
          <cell r="D64">
            <v>317436</v>
          </cell>
          <cell r="E64">
            <v>1320534</v>
          </cell>
          <cell r="F64">
            <v>180144</v>
          </cell>
          <cell r="G64">
            <v>137292</v>
          </cell>
          <cell r="H64">
            <v>23760</v>
          </cell>
          <cell r="I64">
            <v>31320</v>
          </cell>
          <cell r="J64">
            <v>61776</v>
          </cell>
          <cell r="K64">
            <v>0</v>
          </cell>
          <cell r="L64">
            <v>0</v>
          </cell>
          <cell r="M64">
            <v>0</v>
          </cell>
          <cell r="N64">
            <v>4536</v>
          </cell>
          <cell r="O64">
            <v>10200</v>
          </cell>
          <cell r="P64">
            <v>5700</v>
          </cell>
        </row>
        <row r="65">
          <cell r="A65" t="str">
            <v>0000040311</v>
          </cell>
          <cell r="B65" t="str">
            <v>The Millgrove Children's Centre</v>
          </cell>
          <cell r="C65" t="str">
            <v>TMG</v>
          </cell>
          <cell r="D65">
            <v>35742</v>
          </cell>
          <cell r="E65">
            <v>148687</v>
          </cell>
          <cell r="F65">
            <v>0</v>
          </cell>
          <cell r="G65">
            <v>35742</v>
          </cell>
          <cell r="H65">
            <v>11880</v>
          </cell>
          <cell r="I65">
            <v>10440</v>
          </cell>
          <cell r="J65">
            <v>10368</v>
          </cell>
          <cell r="K65">
            <v>0</v>
          </cell>
          <cell r="L65">
            <v>0</v>
          </cell>
          <cell r="M65">
            <v>870</v>
          </cell>
          <cell r="N65">
            <v>0</v>
          </cell>
          <cell r="O65">
            <v>1120</v>
          </cell>
          <cell r="P65">
            <v>1064</v>
          </cell>
        </row>
        <row r="66">
          <cell r="A66" t="str">
            <v>0000007069</v>
          </cell>
          <cell r="B66" t="str">
            <v>Temple Playhouse</v>
          </cell>
          <cell r="C66" t="str">
            <v>TP</v>
          </cell>
          <cell r="D66">
            <v>19360</v>
          </cell>
          <cell r="E66">
            <v>80538</v>
          </cell>
          <cell r="F66">
            <v>0</v>
          </cell>
          <cell r="G66">
            <v>19360</v>
          </cell>
          <cell r="H66">
            <v>0</v>
          </cell>
          <cell r="I66">
            <v>8352</v>
          </cell>
          <cell r="J66">
            <v>10368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640</v>
          </cell>
          <cell r="P66">
            <v>0</v>
          </cell>
        </row>
        <row r="67">
          <cell r="A67" t="str">
            <v>0000006038</v>
          </cell>
          <cell r="B67" t="str">
            <v>Umbrella Family &amp; Child Centre of Hamilton</v>
          </cell>
          <cell r="C67" t="str">
            <v>UMB</v>
          </cell>
          <cell r="D67">
            <v>142025</v>
          </cell>
          <cell r="E67">
            <v>590824</v>
          </cell>
          <cell r="F67">
            <v>0</v>
          </cell>
          <cell r="G67">
            <v>142025</v>
          </cell>
          <cell r="H67">
            <v>0</v>
          </cell>
          <cell r="I67">
            <v>13920</v>
          </cell>
          <cell r="J67">
            <v>44928</v>
          </cell>
          <cell r="K67">
            <v>0</v>
          </cell>
          <cell r="L67">
            <v>0</v>
          </cell>
          <cell r="M67">
            <v>6612</v>
          </cell>
          <cell r="N67">
            <v>23112</v>
          </cell>
          <cell r="O67">
            <v>25704</v>
          </cell>
          <cell r="P67">
            <v>27749</v>
          </cell>
        </row>
        <row r="68">
          <cell r="A68" t="str">
            <v>0000006067</v>
          </cell>
          <cell r="B68" t="str">
            <v>Village Children's Centre of Waterdown</v>
          </cell>
          <cell r="C68" t="str">
            <v>VCC</v>
          </cell>
          <cell r="D68">
            <v>26016</v>
          </cell>
          <cell r="E68">
            <v>108227</v>
          </cell>
          <cell r="F68">
            <v>0</v>
          </cell>
          <cell r="G68">
            <v>26016</v>
          </cell>
          <cell r="H68">
            <v>0</v>
          </cell>
          <cell r="I68">
            <v>13920</v>
          </cell>
          <cell r="J68">
            <v>12096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0000005514</v>
          </cell>
          <cell r="B69" t="str">
            <v>Village Treehouse Childcare Inc.</v>
          </cell>
          <cell r="C69" t="str">
            <v>VT</v>
          </cell>
          <cell r="D69">
            <v>27720</v>
          </cell>
          <cell r="E69">
            <v>115315</v>
          </cell>
          <cell r="F69">
            <v>0</v>
          </cell>
          <cell r="G69">
            <v>27720</v>
          </cell>
          <cell r="H69">
            <v>0</v>
          </cell>
          <cell r="I69">
            <v>10440</v>
          </cell>
          <cell r="J69">
            <v>17280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0000005772</v>
          </cell>
          <cell r="B70" t="str">
            <v>Westdale Co-op Preschool</v>
          </cell>
          <cell r="C70" t="str">
            <v>WC</v>
          </cell>
          <cell r="D70">
            <v>2160</v>
          </cell>
          <cell r="E70">
            <v>8986</v>
          </cell>
          <cell r="F70">
            <v>0</v>
          </cell>
          <cell r="G70">
            <v>2160</v>
          </cell>
          <cell r="H70">
            <v>0</v>
          </cell>
          <cell r="I70">
            <v>0</v>
          </cell>
          <cell r="J70">
            <v>2160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0000033910</v>
          </cell>
          <cell r="B71" t="str">
            <v>Westdale Children's School</v>
          </cell>
          <cell r="C71" t="str">
            <v>WCS</v>
          </cell>
          <cell r="D71">
            <v>2880</v>
          </cell>
          <cell r="E71">
            <v>11981</v>
          </cell>
          <cell r="F71">
            <v>0</v>
          </cell>
          <cell r="G71">
            <v>2880</v>
          </cell>
          <cell r="H71">
            <v>0</v>
          </cell>
          <cell r="I71">
            <v>0</v>
          </cell>
          <cell r="J71">
            <v>2880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0000005730</v>
          </cell>
          <cell r="B72" t="str">
            <v>Waterdown District Children's Centre</v>
          </cell>
          <cell r="C72" t="str">
            <v>WD</v>
          </cell>
          <cell r="D72">
            <v>39699</v>
          </cell>
          <cell r="E72">
            <v>165148</v>
          </cell>
          <cell r="F72">
            <v>0</v>
          </cell>
          <cell r="G72">
            <v>39699</v>
          </cell>
          <cell r="H72">
            <v>0</v>
          </cell>
          <cell r="I72">
            <v>10440</v>
          </cell>
          <cell r="J72">
            <v>13824</v>
          </cell>
          <cell r="K72">
            <v>0</v>
          </cell>
          <cell r="L72">
            <v>0</v>
          </cell>
          <cell r="M72">
            <v>5220</v>
          </cell>
          <cell r="N72">
            <v>2160</v>
          </cell>
          <cell r="O72">
            <v>3780</v>
          </cell>
          <cell r="P72">
            <v>4275</v>
          </cell>
        </row>
        <row r="73">
          <cell r="A73" t="str">
            <v>0000005764</v>
          </cell>
          <cell r="B73" t="str">
            <v>Wesley Urban Ministries Inc</v>
          </cell>
          <cell r="C73" t="str">
            <v>WES</v>
          </cell>
          <cell r="D73">
            <v>13788</v>
          </cell>
          <cell r="E73">
            <v>57358</v>
          </cell>
          <cell r="F73">
            <v>0</v>
          </cell>
          <cell r="G73">
            <v>13788</v>
          </cell>
          <cell r="H73">
            <v>0</v>
          </cell>
          <cell r="I73">
            <v>0</v>
          </cell>
          <cell r="J73">
            <v>10368</v>
          </cell>
          <cell r="K73">
            <v>0</v>
          </cell>
          <cell r="L73">
            <v>0</v>
          </cell>
          <cell r="M73">
            <v>0</v>
          </cell>
          <cell r="N73">
            <v>1080</v>
          </cell>
          <cell r="O73">
            <v>1200</v>
          </cell>
          <cell r="P73">
            <v>1140</v>
          </cell>
        </row>
        <row r="74">
          <cell r="A74" t="str">
            <v>0000005816</v>
          </cell>
          <cell r="B74" t="str">
            <v>Winona Children's Centre</v>
          </cell>
          <cell r="C74" t="str">
            <v>WIN</v>
          </cell>
          <cell r="D74">
            <v>34224</v>
          </cell>
          <cell r="E74">
            <v>142372</v>
          </cell>
          <cell r="F74">
            <v>0</v>
          </cell>
          <cell r="G74">
            <v>34224</v>
          </cell>
          <cell r="H74">
            <v>0</v>
          </cell>
          <cell r="I74">
            <v>13920</v>
          </cell>
          <cell r="J74">
            <v>20304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0000002703</v>
          </cell>
          <cell r="B75" t="str">
            <v>Hamilton East Kiwanis Boys &amp; Girls Club</v>
          </cell>
          <cell r="C75" t="str">
            <v>WK</v>
          </cell>
          <cell r="D75">
            <v>38040</v>
          </cell>
          <cell r="E75">
            <v>158246</v>
          </cell>
          <cell r="F75">
            <v>0</v>
          </cell>
          <cell r="G75">
            <v>38040</v>
          </cell>
          <cell r="H75">
            <v>0</v>
          </cell>
          <cell r="I75">
            <v>10440</v>
          </cell>
          <cell r="J75">
            <v>25920</v>
          </cell>
          <cell r="K75">
            <v>0</v>
          </cell>
          <cell r="L75">
            <v>0</v>
          </cell>
          <cell r="M75">
            <v>0</v>
          </cell>
          <cell r="N75">
            <v>1080</v>
          </cell>
          <cell r="O75">
            <v>600</v>
          </cell>
          <cell r="P75">
            <v>0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WTL</v>
          </cell>
          <cell r="D76">
            <v>13848</v>
          </cell>
          <cell r="E76">
            <v>57608</v>
          </cell>
          <cell r="F76">
            <v>0</v>
          </cell>
          <cell r="G76">
            <v>13848</v>
          </cell>
          <cell r="H76">
            <v>0</v>
          </cell>
          <cell r="I76">
            <v>3480</v>
          </cell>
          <cell r="J76">
            <v>10368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0000002699</v>
          </cell>
          <cell r="B77" t="str">
            <v>YMCA Day Care Centres</v>
          </cell>
          <cell r="C77" t="str">
            <v>YMCA</v>
          </cell>
          <cell r="D77">
            <v>194448</v>
          </cell>
          <cell r="E77">
            <v>808904</v>
          </cell>
          <cell r="F77">
            <v>0</v>
          </cell>
          <cell r="G77">
            <v>194448</v>
          </cell>
          <cell r="H77">
            <v>7128</v>
          </cell>
          <cell r="I77">
            <v>48720</v>
          </cell>
          <cell r="J77">
            <v>86400</v>
          </cell>
          <cell r="K77">
            <v>0</v>
          </cell>
          <cell r="L77">
            <v>0</v>
          </cell>
          <cell r="M77">
            <v>6960</v>
          </cell>
          <cell r="N77">
            <v>864</v>
          </cell>
          <cell r="O77">
            <v>27960</v>
          </cell>
          <cell r="P77">
            <v>16416</v>
          </cell>
        </row>
        <row r="78">
          <cell r="A78" t="str">
            <v>0000007346</v>
          </cell>
          <cell r="B78" t="str">
            <v>YWCA Daycares</v>
          </cell>
          <cell r="C78" t="str">
            <v>YWCA</v>
          </cell>
          <cell r="D78">
            <v>96930</v>
          </cell>
          <cell r="E78">
            <v>403229</v>
          </cell>
          <cell r="F78">
            <v>0</v>
          </cell>
          <cell r="G78">
            <v>96930</v>
          </cell>
          <cell r="H78">
            <v>0</v>
          </cell>
          <cell r="I78">
            <v>27840</v>
          </cell>
          <cell r="J78">
            <v>41472</v>
          </cell>
          <cell r="K78">
            <v>0</v>
          </cell>
          <cell r="L78">
            <v>0</v>
          </cell>
          <cell r="M78">
            <v>2088</v>
          </cell>
          <cell r="N78">
            <v>4968</v>
          </cell>
          <cell r="O78">
            <v>5400</v>
          </cell>
          <cell r="P78">
            <v>15162</v>
          </cell>
        </row>
        <row r="79">
          <cell r="A79" t="str">
            <v>0000002462</v>
          </cell>
          <cell r="B79" t="str">
            <v>Galbraith Day Care Services Inc</v>
          </cell>
          <cell r="C79" t="str">
            <v>X</v>
          </cell>
          <cell r="D79">
            <v>51840</v>
          </cell>
          <cell r="E79">
            <v>215654</v>
          </cell>
          <cell r="F79">
            <v>51840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0000002564</v>
          </cell>
          <cell r="B80" t="str">
            <v>Golfwood Day Care Service Inc</v>
          </cell>
          <cell r="C80" t="str">
            <v>X</v>
          </cell>
          <cell r="D80">
            <v>54864</v>
          </cell>
          <cell r="E80">
            <v>228234</v>
          </cell>
          <cell r="F80">
            <v>54864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</sheetData>
      <sheetData sheetId="6">
        <row r="5">
          <cell r="A5" t="str">
            <v>Vendor</v>
          </cell>
          <cell r="B5" t="str">
            <v>Head Office</v>
          </cell>
          <cell r="C5" t="str">
            <v>Site</v>
          </cell>
          <cell r="D5" t="str">
            <v>Number</v>
          </cell>
          <cell r="E5" t="str">
            <v>Type</v>
          </cell>
          <cell r="F5" t="str">
            <v>FTE (Calc)</v>
          </cell>
          <cell r="G5" t="str">
            <v>Home Care Providers</v>
          </cell>
          <cell r="H5" t="str">
            <v>Total for Operator</v>
          </cell>
        </row>
        <row r="6">
          <cell r="A6" t="str">
            <v>0000002703</v>
          </cell>
          <cell r="B6" t="str">
            <v>Hamilton East Kiwanis Boys &amp; Girls Club</v>
          </cell>
          <cell r="C6" t="str">
            <v>Hamilton East Kiwanis Boys &amp; Girls Club</v>
          </cell>
          <cell r="D6" t="str">
            <v>Multi</v>
          </cell>
          <cell r="E6" t="str">
            <v>NP</v>
          </cell>
          <cell r="F6">
            <v>18.22</v>
          </cell>
          <cell r="G6">
            <v>0</v>
          </cell>
          <cell r="H6">
            <v>143998</v>
          </cell>
        </row>
        <row r="7">
          <cell r="A7" t="str">
            <v>0000002770</v>
          </cell>
          <cell r="B7" t="str">
            <v>Hamilton-Wentworth Catholic Child Care Centres Inc</v>
          </cell>
          <cell r="C7" t="str">
            <v>Hamilton-Wentworth Catholic Child Care Centres Inc</v>
          </cell>
          <cell r="D7" t="str">
            <v>Multi</v>
          </cell>
          <cell r="E7" t="str">
            <v>NP</v>
          </cell>
          <cell r="F7">
            <v>212.29999999999995</v>
          </cell>
          <cell r="G7">
            <v>0</v>
          </cell>
          <cell r="H7">
            <v>1563576</v>
          </cell>
        </row>
        <row r="8">
          <cell r="A8" t="str">
            <v>0000002847</v>
          </cell>
          <cell r="B8" t="str">
            <v>Heritage Green Child Care Inc</v>
          </cell>
          <cell r="C8" t="str">
            <v>Heritage Green Child Care Inc</v>
          </cell>
          <cell r="D8" t="str">
            <v>Multi</v>
          </cell>
          <cell r="E8" t="str">
            <v>NP</v>
          </cell>
          <cell r="F8">
            <v>11.379999999999999</v>
          </cell>
          <cell r="G8">
            <v>0</v>
          </cell>
          <cell r="H8">
            <v>93211</v>
          </cell>
        </row>
        <row r="9">
          <cell r="A9" t="str">
            <v>0000002976</v>
          </cell>
          <cell r="B9" t="str">
            <v>Infant Jesus Kindergarten</v>
          </cell>
          <cell r="C9" t="str">
            <v>Infant Jesus Kindergarten</v>
          </cell>
          <cell r="D9" t="str">
            <v>Multi</v>
          </cell>
          <cell r="E9" t="str">
            <v>NP</v>
          </cell>
          <cell r="F9">
            <v>16.25</v>
          </cell>
          <cell r="G9">
            <v>0</v>
          </cell>
          <cell r="H9">
            <v>141960</v>
          </cell>
        </row>
        <row r="10">
          <cell r="A10" t="str">
            <v>0000026042</v>
          </cell>
          <cell r="B10" t="str">
            <v>Little Learning House Fennell</v>
          </cell>
          <cell r="C10" t="str">
            <v>Little Learning House Fennell</v>
          </cell>
          <cell r="D10" t="str">
            <v>Multi</v>
          </cell>
          <cell r="E10" t="str">
            <v>NP</v>
          </cell>
          <cell r="F10">
            <v>12.879999999999999</v>
          </cell>
          <cell r="G10">
            <v>0</v>
          </cell>
          <cell r="H10">
            <v>134089</v>
          </cell>
        </row>
        <row r="11">
          <cell r="A11" t="str">
            <v>0000004137</v>
          </cell>
          <cell r="B11" t="str">
            <v>Mt Hamilton Baptist Day Care Centre</v>
          </cell>
          <cell r="C11" t="str">
            <v>Mt Hamilton Baptist Day Care Centre</v>
          </cell>
          <cell r="D11" t="str">
            <v>Multi</v>
          </cell>
          <cell r="E11" t="str">
            <v>NP</v>
          </cell>
          <cell r="F11">
            <v>28.86</v>
          </cell>
          <cell r="G11">
            <v>0</v>
          </cell>
          <cell r="H11">
            <v>260624</v>
          </cell>
        </row>
        <row r="12">
          <cell r="A12" t="str">
            <v>0000075862</v>
          </cell>
          <cell r="B12" t="str">
            <v>Peekaboo Group Child Care Inc</v>
          </cell>
          <cell r="C12" t="str">
            <v>Peekaboo Group Child Care Inc</v>
          </cell>
          <cell r="D12" t="str">
            <v>Multi</v>
          </cell>
          <cell r="E12" t="str">
            <v>Com</v>
          </cell>
          <cell r="F12">
            <v>29</v>
          </cell>
          <cell r="G12">
            <v>0</v>
          </cell>
          <cell r="H12">
            <v>257075</v>
          </cell>
        </row>
        <row r="13">
          <cell r="A13" t="str">
            <v>0000040311</v>
          </cell>
          <cell r="B13" t="str">
            <v>The Millgrove Children's Centre</v>
          </cell>
          <cell r="C13" t="str">
            <v>The Millgrove Children's Centre</v>
          </cell>
          <cell r="D13" t="str">
            <v>Multi</v>
          </cell>
          <cell r="E13" t="str">
            <v>Com</v>
          </cell>
          <cell r="F13">
            <v>18.91</v>
          </cell>
          <cell r="G13">
            <v>0</v>
          </cell>
          <cell r="H13">
            <v>180976</v>
          </cell>
        </row>
        <row r="14">
          <cell r="A14" t="str">
            <v>0000005127</v>
          </cell>
          <cell r="B14" t="str">
            <v>Today's Family</v>
          </cell>
          <cell r="C14" t="str">
            <v>Today's Family</v>
          </cell>
          <cell r="D14" t="str">
            <v>Multi</v>
          </cell>
          <cell r="E14" t="str">
            <v>NP</v>
          </cell>
          <cell r="F14">
            <v>85.63</v>
          </cell>
          <cell r="G14">
            <v>124</v>
          </cell>
          <cell r="H14">
            <v>1359235</v>
          </cell>
        </row>
        <row r="15">
          <cell r="A15" t="str">
            <v>0000006038</v>
          </cell>
          <cell r="B15" t="str">
            <v>Umbrella Family &amp; Child Centre of Hamilton</v>
          </cell>
          <cell r="C15" t="str">
            <v>Umbrella Family &amp; Child Centre of Hamilton</v>
          </cell>
          <cell r="D15" t="str">
            <v>Multi</v>
          </cell>
          <cell r="E15" t="str">
            <v>NP</v>
          </cell>
          <cell r="F15">
            <v>108.61999999999999</v>
          </cell>
          <cell r="G15">
            <v>0</v>
          </cell>
          <cell r="H15">
            <v>741104</v>
          </cell>
        </row>
        <row r="16">
          <cell r="A16" t="str">
            <v>0000005730</v>
          </cell>
          <cell r="B16" t="str">
            <v>Waterdown District Children's Centre</v>
          </cell>
          <cell r="C16" t="str">
            <v>Waterdown District Children's Centre</v>
          </cell>
          <cell r="D16" t="str">
            <v>Multi</v>
          </cell>
          <cell r="E16" t="str">
            <v>NP</v>
          </cell>
          <cell r="F16">
            <v>21.83</v>
          </cell>
          <cell r="G16">
            <v>0</v>
          </cell>
          <cell r="H16">
            <v>158058</v>
          </cell>
        </row>
        <row r="17">
          <cell r="A17" t="str">
            <v>0000005764</v>
          </cell>
          <cell r="B17" t="str">
            <v>Wesley Urban Ministries Inc</v>
          </cell>
          <cell r="C17" t="str">
            <v>Wesley Urban Ministries Inc</v>
          </cell>
          <cell r="D17" t="str">
            <v>Multi</v>
          </cell>
          <cell r="E17" t="str">
            <v>NP</v>
          </cell>
          <cell r="F17">
            <v>4.9800000000000004</v>
          </cell>
          <cell r="G17">
            <v>0</v>
          </cell>
          <cell r="H17">
            <v>35517</v>
          </cell>
        </row>
        <row r="18">
          <cell r="A18" t="str">
            <v>0000002699</v>
          </cell>
          <cell r="B18" t="str">
            <v>YMCA Day Care Centres</v>
          </cell>
          <cell r="C18" t="str">
            <v>YMCA Day Care Centres</v>
          </cell>
          <cell r="D18" t="str">
            <v>Multi</v>
          </cell>
          <cell r="E18" t="str">
            <v>NP</v>
          </cell>
          <cell r="F18">
            <v>104.15</v>
          </cell>
          <cell r="G18">
            <v>0</v>
          </cell>
          <cell r="H18">
            <v>779488</v>
          </cell>
        </row>
        <row r="19">
          <cell r="A19" t="str">
            <v>0000007346</v>
          </cell>
          <cell r="B19" t="str">
            <v>YWCA Daycares</v>
          </cell>
          <cell r="C19" t="str">
            <v>YWCA Daycares</v>
          </cell>
          <cell r="D19" t="str">
            <v>Multi</v>
          </cell>
          <cell r="E19" t="str">
            <v>NP</v>
          </cell>
          <cell r="F19">
            <v>27.810000000000002</v>
          </cell>
          <cell r="G19">
            <v>0</v>
          </cell>
          <cell r="H19">
            <v>204609</v>
          </cell>
        </row>
        <row r="20">
          <cell r="A20" t="str">
            <v>0000000557</v>
          </cell>
          <cell r="B20" t="str">
            <v>Ancaster Little Gems Children's Centre</v>
          </cell>
          <cell r="C20" t="str">
            <v>Ancaster Little Gems Children's Centre</v>
          </cell>
          <cell r="D20" t="str">
            <v>Single</v>
          </cell>
          <cell r="E20" t="str">
            <v>Com</v>
          </cell>
          <cell r="F20">
            <v>17.899999999999999</v>
          </cell>
          <cell r="G20">
            <v>0</v>
          </cell>
          <cell r="H20">
            <v>178574</v>
          </cell>
        </row>
        <row r="21">
          <cell r="A21" t="str">
            <v>0000000559</v>
          </cell>
          <cell r="B21" t="str">
            <v>Ancaster Small Fry Co-op Preschool</v>
          </cell>
          <cell r="C21" t="str">
            <v>Ancaster Small Fry Co -op Pre-School</v>
          </cell>
          <cell r="D21" t="str">
            <v>Single</v>
          </cell>
          <cell r="E21" t="str">
            <v>NP</v>
          </cell>
          <cell r="F21">
            <v>0.73</v>
          </cell>
          <cell r="G21">
            <v>0</v>
          </cell>
          <cell r="H21">
            <v>6416</v>
          </cell>
        </row>
        <row r="22">
          <cell r="A22" t="str">
            <v>0000088166</v>
          </cell>
          <cell r="B22" t="str">
            <v>Austin Academy "For Early Learners"</v>
          </cell>
          <cell r="C22" t="str">
            <v>Austin Academy "For Early Learners"</v>
          </cell>
          <cell r="D22" t="str">
            <v>Single</v>
          </cell>
          <cell r="E22" t="str">
            <v>Com</v>
          </cell>
          <cell r="F22">
            <v>2.38</v>
          </cell>
          <cell r="G22">
            <v>0</v>
          </cell>
          <cell r="H22">
            <v>17267</v>
          </cell>
        </row>
        <row r="23">
          <cell r="A23" t="str">
            <v>0000027419</v>
          </cell>
          <cell r="B23" t="str">
            <v>Awesome Beginnings Co-op Nursery School Inc</v>
          </cell>
          <cell r="C23" t="str">
            <v>Awesome Beginnings Co-op Nursery School Inc</v>
          </cell>
          <cell r="D23" t="str">
            <v>Single</v>
          </cell>
          <cell r="E23" t="str">
            <v>NP</v>
          </cell>
          <cell r="F23">
            <v>1.36</v>
          </cell>
          <cell r="G23">
            <v>0</v>
          </cell>
          <cell r="H23">
            <v>9719</v>
          </cell>
        </row>
        <row r="24">
          <cell r="A24" t="str">
            <v>0000000829</v>
          </cell>
          <cell r="B24" t="str">
            <v>Benjamin Bunny Nursery School</v>
          </cell>
          <cell r="C24" t="str">
            <v>Benjamin Bunny Nursery School</v>
          </cell>
          <cell r="D24" t="str">
            <v>Single</v>
          </cell>
          <cell r="E24" t="str">
            <v>NP</v>
          </cell>
          <cell r="F24">
            <v>1.26</v>
          </cell>
          <cell r="G24">
            <v>0</v>
          </cell>
          <cell r="H24">
            <v>9173</v>
          </cell>
        </row>
        <row r="25">
          <cell r="A25" t="str">
            <v>0000081480</v>
          </cell>
          <cell r="B25" t="str">
            <v>Birch Avenue Child Care Centre</v>
          </cell>
          <cell r="C25" t="str">
            <v>Birch Avenue Child Care Centre</v>
          </cell>
          <cell r="D25" t="str">
            <v>Single</v>
          </cell>
          <cell r="E25" t="str">
            <v>Com</v>
          </cell>
          <cell r="F25">
            <v>5.13</v>
          </cell>
          <cell r="G25">
            <v>0</v>
          </cell>
          <cell r="H25">
            <v>39176</v>
          </cell>
        </row>
        <row r="26">
          <cell r="A26" t="str">
            <v>0000074859</v>
          </cell>
          <cell r="B26" t="str">
            <v>Blossoms Child Care Centre Inc.</v>
          </cell>
          <cell r="C26" t="str">
            <v>Blossoms Child Care Centre Inc.</v>
          </cell>
          <cell r="D26" t="str">
            <v>Single</v>
          </cell>
          <cell r="E26" t="str">
            <v>Com</v>
          </cell>
          <cell r="F26">
            <v>9.5</v>
          </cell>
          <cell r="G26">
            <v>0</v>
          </cell>
          <cell r="H26">
            <v>77578</v>
          </cell>
        </row>
        <row r="27">
          <cell r="A27" t="str">
            <v>0000001246</v>
          </cell>
          <cell r="B27" t="str">
            <v>Central Day Care</v>
          </cell>
          <cell r="C27" t="str">
            <v>Central Day Care</v>
          </cell>
          <cell r="D27" t="str">
            <v>Single</v>
          </cell>
          <cell r="E27" t="str">
            <v>Com</v>
          </cell>
          <cell r="F27">
            <v>19.329999999999998</v>
          </cell>
          <cell r="G27">
            <v>0</v>
          </cell>
          <cell r="H27">
            <v>210319</v>
          </cell>
        </row>
        <row r="28">
          <cell r="A28" t="str">
            <v>0000007095</v>
          </cell>
          <cell r="B28" t="str">
            <v>Chestnut Tree Preschool Inc</v>
          </cell>
          <cell r="C28" t="str">
            <v>Chestnut Tree Preschool Inc</v>
          </cell>
          <cell r="D28" t="str">
            <v>Single</v>
          </cell>
          <cell r="E28" t="str">
            <v>NP</v>
          </cell>
          <cell r="F28">
            <v>3.14</v>
          </cell>
          <cell r="G28">
            <v>0</v>
          </cell>
          <cell r="H28">
            <v>22814</v>
          </cell>
        </row>
        <row r="29">
          <cell r="A29" t="str">
            <v>0000078597</v>
          </cell>
          <cell r="B29" t="str">
            <v>Childventures Early Learning Academy</v>
          </cell>
          <cell r="C29" t="str">
            <v>Childventures Early Learning Academy</v>
          </cell>
          <cell r="D29" t="str">
            <v>Single</v>
          </cell>
          <cell r="E29" t="str">
            <v>Com</v>
          </cell>
          <cell r="F29">
            <v>25.5</v>
          </cell>
          <cell r="G29">
            <v>0</v>
          </cell>
          <cell r="H29">
            <v>263445</v>
          </cell>
        </row>
        <row r="30">
          <cell r="A30" t="str">
            <v>0000079448</v>
          </cell>
          <cell r="B30" t="str">
            <v>Cudley Corner Child Care Centre Inc</v>
          </cell>
          <cell r="C30" t="str">
            <v>Cudley Corner Child Care Centre Ltd-Hamilton</v>
          </cell>
          <cell r="D30" t="str">
            <v>Single</v>
          </cell>
          <cell r="E30" t="str">
            <v>Com</v>
          </cell>
          <cell r="F30">
            <v>11</v>
          </cell>
          <cell r="G30">
            <v>0</v>
          </cell>
          <cell r="H30">
            <v>85995</v>
          </cell>
        </row>
        <row r="31">
          <cell r="A31" t="str">
            <v>0000069834</v>
          </cell>
          <cell r="B31" t="str">
            <v>Daycare on Delaware</v>
          </cell>
          <cell r="C31" t="str">
            <v>Daycare on Delaware</v>
          </cell>
          <cell r="D31" t="str">
            <v>Single</v>
          </cell>
          <cell r="E31" t="str">
            <v>Com</v>
          </cell>
          <cell r="F31">
            <v>3.5</v>
          </cell>
          <cell r="G31">
            <v>0</v>
          </cell>
          <cell r="H31">
            <v>36400</v>
          </cell>
        </row>
        <row r="32">
          <cell r="A32" t="str">
            <v>0000036066</v>
          </cell>
          <cell r="B32" t="str">
            <v>Dundas Valley Montessori School</v>
          </cell>
          <cell r="C32" t="str">
            <v>Dundas Valley Montessori School</v>
          </cell>
          <cell r="D32" t="str">
            <v>Single</v>
          </cell>
          <cell r="E32" t="str">
            <v>Com</v>
          </cell>
          <cell r="F32">
            <v>10.35</v>
          </cell>
          <cell r="G32">
            <v>0</v>
          </cell>
          <cell r="H32">
            <v>83129</v>
          </cell>
        </row>
        <row r="33">
          <cell r="A33" t="str">
            <v>New</v>
          </cell>
          <cell r="B33" t="str">
            <v>Fan-Tastic Scholars Child Learning Centre</v>
          </cell>
          <cell r="C33" t="str">
            <v>Fan-Tastic Scholars Child Learning Centre</v>
          </cell>
          <cell r="D33" t="str">
            <v>Single</v>
          </cell>
          <cell r="E33" t="str">
            <v>Com</v>
          </cell>
          <cell r="F33">
            <v>7</v>
          </cell>
          <cell r="G33">
            <v>0</v>
          </cell>
          <cell r="H33">
            <v>53235</v>
          </cell>
        </row>
        <row r="34">
          <cell r="A34" t="str">
            <v>0000002301</v>
          </cell>
          <cell r="B34" t="str">
            <v>Farmers Dell Cooperative Preschool of Glanbrook</v>
          </cell>
          <cell r="C34" t="str">
            <v>Farmer's Dell Co-operative Preschool</v>
          </cell>
          <cell r="D34" t="str">
            <v>Single</v>
          </cell>
          <cell r="E34" t="str">
            <v>NP</v>
          </cell>
          <cell r="F34">
            <v>0.63</v>
          </cell>
          <cell r="G34">
            <v>0</v>
          </cell>
          <cell r="H34">
            <v>4586</v>
          </cell>
        </row>
        <row r="35">
          <cell r="A35" t="str">
            <v>0000002345</v>
          </cell>
          <cell r="B35" t="str">
            <v>First Class Children's Centre</v>
          </cell>
          <cell r="C35" t="str">
            <v>First Class Children's Centre</v>
          </cell>
          <cell r="D35" t="str">
            <v>Single</v>
          </cell>
          <cell r="E35" t="str">
            <v>Com</v>
          </cell>
          <cell r="F35">
            <v>39</v>
          </cell>
          <cell r="G35">
            <v>0</v>
          </cell>
          <cell r="H35">
            <v>455000</v>
          </cell>
        </row>
        <row r="36">
          <cell r="A36" t="str">
            <v>0000002470</v>
          </cell>
          <cell r="B36" t="str">
            <v>Garside Day Care Centre</v>
          </cell>
          <cell r="C36" t="str">
            <v>Garside Day Care Centre</v>
          </cell>
          <cell r="D36" t="str">
            <v>Single</v>
          </cell>
          <cell r="E36" t="str">
            <v>NP</v>
          </cell>
          <cell r="F36">
            <v>8.75</v>
          </cell>
          <cell r="G36">
            <v>0</v>
          </cell>
          <cell r="H36">
            <v>71435</v>
          </cell>
        </row>
        <row r="37">
          <cell r="A37" t="str">
            <v>0000002564</v>
          </cell>
          <cell r="B37" t="str">
            <v>Golfwood Day Care Service Inc</v>
          </cell>
          <cell r="C37" t="str">
            <v>Golfwood Day Care Service Inc</v>
          </cell>
          <cell r="D37" t="str">
            <v>Single</v>
          </cell>
          <cell r="E37" t="str">
            <v>NP</v>
          </cell>
          <cell r="F37">
            <v>6.25</v>
          </cell>
          <cell r="G37">
            <v>73</v>
          </cell>
          <cell r="H37">
            <v>439075</v>
          </cell>
        </row>
        <row r="38">
          <cell r="A38" t="str">
            <v>0000002727</v>
          </cell>
          <cell r="B38" t="str">
            <v>Hamilton Early Learning Centre</v>
          </cell>
          <cell r="C38" t="str">
            <v>Hamilton Early Learning Centre</v>
          </cell>
          <cell r="D38" t="str">
            <v>Single</v>
          </cell>
          <cell r="E38" t="str">
            <v>NP</v>
          </cell>
          <cell r="F38">
            <v>9</v>
          </cell>
          <cell r="G38">
            <v>0</v>
          </cell>
          <cell r="H38">
            <v>73483</v>
          </cell>
        </row>
        <row r="39">
          <cell r="A39" t="str">
            <v>0000082536</v>
          </cell>
          <cell r="B39" t="str">
            <v>Imagineer’s Early Learning Centre</v>
          </cell>
          <cell r="C39" t="str">
            <v>Imagineer’s Early Learning Centre</v>
          </cell>
          <cell r="D39" t="str">
            <v>Single</v>
          </cell>
          <cell r="E39" t="str">
            <v>Com</v>
          </cell>
          <cell r="F39">
            <v>9.39</v>
          </cell>
          <cell r="G39">
            <v>0</v>
          </cell>
          <cell r="H39">
            <v>82387</v>
          </cell>
        </row>
        <row r="40">
          <cell r="A40" t="str">
            <v>0000007093</v>
          </cell>
          <cell r="B40" t="str">
            <v>Jacks &amp; Jills Co-op Preschool of Ancaster Inc</v>
          </cell>
          <cell r="C40" t="str">
            <v>Jacks &amp; Jills Co-op Preschool of Ancaster</v>
          </cell>
          <cell r="D40" t="str">
            <v>Single</v>
          </cell>
          <cell r="E40" t="str">
            <v>NP</v>
          </cell>
          <cell r="F40">
            <v>0.97</v>
          </cell>
          <cell r="G40">
            <v>0</v>
          </cell>
          <cell r="H40">
            <v>6634</v>
          </cell>
        </row>
        <row r="41">
          <cell r="A41" t="str">
            <v>0000003110</v>
          </cell>
          <cell r="B41" t="str">
            <v>Jamesville Children's Day Care Centre</v>
          </cell>
          <cell r="C41" t="str">
            <v>Jamesville Children's Centre</v>
          </cell>
          <cell r="D41" t="str">
            <v>Single</v>
          </cell>
          <cell r="E41" t="str">
            <v>NP</v>
          </cell>
          <cell r="F41">
            <v>19.29</v>
          </cell>
          <cell r="G41">
            <v>0</v>
          </cell>
          <cell r="H41">
            <v>161307</v>
          </cell>
        </row>
        <row r="42">
          <cell r="A42" t="str">
            <v>0000074858</v>
          </cell>
          <cell r="B42" t="str">
            <v>Kinderseeds</v>
          </cell>
          <cell r="C42" t="str">
            <v>Kinderseeds</v>
          </cell>
          <cell r="D42" t="str">
            <v>Single</v>
          </cell>
          <cell r="E42" t="str">
            <v>Com</v>
          </cell>
          <cell r="F42">
            <v>2.82</v>
          </cell>
          <cell r="G42">
            <v>0</v>
          </cell>
          <cell r="H42">
            <v>18928</v>
          </cell>
        </row>
        <row r="43">
          <cell r="A43" t="str">
            <v>0000053768</v>
          </cell>
          <cell r="B43" t="str">
            <v>Kindertown Child Care Centre</v>
          </cell>
          <cell r="C43" t="str">
            <v>Kindertown Child Care Centre</v>
          </cell>
          <cell r="D43" t="str">
            <v>Single</v>
          </cell>
          <cell r="E43" t="str">
            <v>Com</v>
          </cell>
          <cell r="F43">
            <v>19.559999999999999</v>
          </cell>
          <cell r="G43">
            <v>0</v>
          </cell>
          <cell r="H43">
            <v>159819</v>
          </cell>
        </row>
        <row r="44">
          <cell r="A44" t="str">
            <v>0000003427</v>
          </cell>
          <cell r="B44" t="str">
            <v>LaGarderie Le Petit Navire De Hamilton Inc</v>
          </cell>
          <cell r="C44" t="str">
            <v>La Garderie le Petit Navire</v>
          </cell>
          <cell r="D44" t="str">
            <v>Single</v>
          </cell>
          <cell r="E44" t="str">
            <v>NP</v>
          </cell>
          <cell r="F44">
            <v>8.1</v>
          </cell>
          <cell r="G44">
            <v>0</v>
          </cell>
          <cell r="H44">
            <v>73232</v>
          </cell>
        </row>
        <row r="45">
          <cell r="A45" t="str">
            <v>0000003481</v>
          </cell>
          <cell r="B45" t="str">
            <v>LeBallon Rouge De Hamilton</v>
          </cell>
          <cell r="C45" t="str">
            <v>Le Ballon Rouge de Hamilton</v>
          </cell>
          <cell r="D45" t="str">
            <v>Single</v>
          </cell>
          <cell r="E45" t="str">
            <v>NP</v>
          </cell>
          <cell r="F45">
            <v>11.58</v>
          </cell>
          <cell r="G45">
            <v>0</v>
          </cell>
          <cell r="H45">
            <v>94658</v>
          </cell>
        </row>
        <row r="46">
          <cell r="A46" t="str">
            <v>0000003559</v>
          </cell>
          <cell r="B46" t="str">
            <v>Little Mountaineers</v>
          </cell>
          <cell r="C46" t="str">
            <v>Little Mountaineers Co-operative Preschool</v>
          </cell>
          <cell r="D46" t="str">
            <v>Single</v>
          </cell>
          <cell r="E46" t="str">
            <v>NP</v>
          </cell>
          <cell r="F46">
            <v>0.73</v>
          </cell>
          <cell r="G46">
            <v>0</v>
          </cell>
          <cell r="H46">
            <v>5314</v>
          </cell>
        </row>
        <row r="47">
          <cell r="A47" t="str">
            <v>0000003560</v>
          </cell>
          <cell r="B47" t="str">
            <v>Little Peoples Day Care</v>
          </cell>
          <cell r="C47" t="str">
            <v>Little Peoples Day Care Centre</v>
          </cell>
          <cell r="D47" t="str">
            <v>Single</v>
          </cell>
          <cell r="E47" t="str">
            <v>NP</v>
          </cell>
          <cell r="F47">
            <v>31.99</v>
          </cell>
          <cell r="G47">
            <v>0</v>
          </cell>
          <cell r="H47">
            <v>307976</v>
          </cell>
        </row>
        <row r="48">
          <cell r="A48" t="str">
            <v>0000003609</v>
          </cell>
          <cell r="B48" t="str">
            <v>Lucky Day Nursery Inc</v>
          </cell>
          <cell r="C48" t="str">
            <v>Lucky Day Nursery</v>
          </cell>
          <cell r="D48" t="str">
            <v>Single</v>
          </cell>
          <cell r="E48" t="str">
            <v>Com</v>
          </cell>
          <cell r="F48">
            <v>8.25</v>
          </cell>
          <cell r="G48">
            <v>0</v>
          </cell>
          <cell r="H48">
            <v>69160</v>
          </cell>
        </row>
        <row r="49">
          <cell r="A49" t="str">
            <v>0000003852</v>
          </cell>
          <cell r="B49" t="str">
            <v>McMaster Children's Centre Inc</v>
          </cell>
          <cell r="C49" t="str">
            <v>McMaster Children's Centre</v>
          </cell>
          <cell r="D49" t="str">
            <v>Single</v>
          </cell>
          <cell r="E49" t="str">
            <v>NP</v>
          </cell>
          <cell r="F49">
            <v>14</v>
          </cell>
          <cell r="G49">
            <v>0</v>
          </cell>
          <cell r="H49">
            <v>121030</v>
          </cell>
        </row>
        <row r="50">
          <cell r="A50" t="str">
            <v>0000003856</v>
          </cell>
          <cell r="B50" t="str">
            <v>McMaster Students Union Incorporated</v>
          </cell>
          <cell r="C50" t="str">
            <v>McMaster Students Union Day Care Centre</v>
          </cell>
          <cell r="D50" t="str">
            <v>Single</v>
          </cell>
          <cell r="E50" t="str">
            <v>NP</v>
          </cell>
          <cell r="F50">
            <v>9.32</v>
          </cell>
          <cell r="G50">
            <v>0</v>
          </cell>
          <cell r="H50">
            <v>80007</v>
          </cell>
        </row>
        <row r="51">
          <cell r="A51" t="str">
            <v>0000053769</v>
          </cell>
          <cell r="B51" t="str">
            <v>Meadowlands Preschool Inc.</v>
          </cell>
          <cell r="C51" t="str">
            <v>Meadowlands Preschool Inc.</v>
          </cell>
          <cell r="D51" t="str">
            <v>Single</v>
          </cell>
          <cell r="E51" t="str">
            <v>Com</v>
          </cell>
          <cell r="F51">
            <v>20</v>
          </cell>
          <cell r="G51">
            <v>0</v>
          </cell>
          <cell r="H51">
            <v>205660</v>
          </cell>
        </row>
        <row r="52">
          <cell r="A52" t="str">
            <v>0000004010</v>
          </cell>
          <cell r="B52" t="str">
            <v>Mother Goose Coop Preschool Inc</v>
          </cell>
          <cell r="C52" t="str">
            <v>Mother Goose Co-operative Preschool</v>
          </cell>
          <cell r="D52" t="str">
            <v>Single</v>
          </cell>
          <cell r="E52" t="str">
            <v>NP</v>
          </cell>
          <cell r="F52">
            <v>0.63</v>
          </cell>
          <cell r="G52">
            <v>0</v>
          </cell>
          <cell r="H52">
            <v>4586</v>
          </cell>
        </row>
        <row r="53">
          <cell r="A53" t="str">
            <v>0000004019</v>
          </cell>
          <cell r="B53" t="str">
            <v>Mountain Nursery School</v>
          </cell>
          <cell r="C53" t="str">
            <v>Mountain Nursery School</v>
          </cell>
          <cell r="D53" t="str">
            <v>Single</v>
          </cell>
          <cell r="E53" t="str">
            <v>Com</v>
          </cell>
          <cell r="F53">
            <v>5.5</v>
          </cell>
          <cell r="G53">
            <v>0</v>
          </cell>
          <cell r="H53">
            <v>48230</v>
          </cell>
        </row>
        <row r="54">
          <cell r="A54" t="str">
            <v>0000062723</v>
          </cell>
          <cell r="B54" t="str">
            <v>Niwasa Early Learning and Care Centre</v>
          </cell>
          <cell r="C54" t="str">
            <v>Niwasa Early Learning and Care Centre</v>
          </cell>
          <cell r="D54" t="str">
            <v>Single</v>
          </cell>
          <cell r="E54" t="str">
            <v>NP</v>
          </cell>
          <cell r="F54">
            <v>4.0199999999999996</v>
          </cell>
          <cell r="G54">
            <v>0</v>
          </cell>
          <cell r="H54">
            <v>27418</v>
          </cell>
        </row>
        <row r="55">
          <cell r="A55" t="str">
            <v>0000004258</v>
          </cell>
          <cell r="B55" t="str">
            <v>Noah's Ark Children's Centre</v>
          </cell>
          <cell r="C55" t="str">
            <v>Noah's Ark Children's Centre</v>
          </cell>
          <cell r="D55" t="str">
            <v>Single</v>
          </cell>
          <cell r="E55" t="str">
            <v>NP</v>
          </cell>
          <cell r="F55">
            <v>10.73</v>
          </cell>
          <cell r="G55">
            <v>0</v>
          </cell>
          <cell r="H55">
            <v>82519</v>
          </cell>
        </row>
        <row r="56">
          <cell r="A56" t="str">
            <v>0000006043</v>
          </cell>
          <cell r="B56" t="str">
            <v>Paradise Corner Children's Centre</v>
          </cell>
          <cell r="C56" t="str">
            <v>Paradise Corners Children's Centre</v>
          </cell>
          <cell r="D56" t="str">
            <v>Single</v>
          </cell>
          <cell r="E56" t="str">
            <v>Com</v>
          </cell>
          <cell r="F56">
            <v>22.78</v>
          </cell>
          <cell r="G56">
            <v>0</v>
          </cell>
          <cell r="H56">
            <v>228164</v>
          </cell>
        </row>
        <row r="57">
          <cell r="A57" t="str">
            <v>0000004505</v>
          </cell>
          <cell r="B57" t="str">
            <v>Paramount Family Centre</v>
          </cell>
          <cell r="C57" t="str">
            <v>Paramount Family Centre</v>
          </cell>
          <cell r="D57" t="str">
            <v>Single</v>
          </cell>
          <cell r="E57" t="str">
            <v>NP</v>
          </cell>
          <cell r="F57">
            <v>13.34</v>
          </cell>
          <cell r="G57">
            <v>0</v>
          </cell>
          <cell r="H57">
            <v>105596</v>
          </cell>
        </row>
        <row r="58">
          <cell r="A58" t="str">
            <v>0000007091</v>
          </cell>
          <cell r="B58" t="str">
            <v>Peter Pan Co-op Preschool of Hamilton</v>
          </cell>
          <cell r="C58" t="str">
            <v>Peter Pan Co-operative Pre-school</v>
          </cell>
          <cell r="D58" t="str">
            <v>Single</v>
          </cell>
          <cell r="E58" t="str">
            <v>NP</v>
          </cell>
          <cell r="F58">
            <v>0.94</v>
          </cell>
          <cell r="G58">
            <v>0</v>
          </cell>
          <cell r="H58">
            <v>6661</v>
          </cell>
        </row>
        <row r="59">
          <cell r="A59" t="str">
            <v>0000004620</v>
          </cell>
          <cell r="B59" t="str">
            <v>Pied Piper Co-op Preschool of Hamilton Inc</v>
          </cell>
          <cell r="C59" t="str">
            <v>Pied Piper Co-operative Preschool</v>
          </cell>
          <cell r="D59" t="str">
            <v>Single</v>
          </cell>
          <cell r="E59" t="str">
            <v>NP</v>
          </cell>
          <cell r="F59">
            <v>0.52</v>
          </cell>
          <cell r="G59">
            <v>0</v>
          </cell>
          <cell r="H59">
            <v>4332</v>
          </cell>
        </row>
        <row r="60">
          <cell r="A60" t="str">
            <v>Journal</v>
          </cell>
          <cell r="B60" t="str">
            <v>Red Hill Family Centre</v>
          </cell>
          <cell r="C60" t="str">
            <v>Red Hill Family Centre</v>
          </cell>
          <cell r="D60" t="str">
            <v>Single</v>
          </cell>
          <cell r="E60" t="str">
            <v>NP</v>
          </cell>
          <cell r="F60">
            <v>0</v>
          </cell>
          <cell r="G60">
            <v>0</v>
          </cell>
          <cell r="H60">
            <v>153745</v>
          </cell>
        </row>
        <row r="61">
          <cell r="A61" t="str">
            <v>0000010875</v>
          </cell>
          <cell r="B61" t="str">
            <v>Redeemer University College</v>
          </cell>
          <cell r="C61" t="str">
            <v>Redeemer Child Care Centre</v>
          </cell>
          <cell r="D61" t="str">
            <v>Single</v>
          </cell>
          <cell r="E61" t="str">
            <v>NP</v>
          </cell>
          <cell r="F61">
            <v>5.6</v>
          </cell>
          <cell r="G61">
            <v>0</v>
          </cell>
          <cell r="H61">
            <v>62708</v>
          </cell>
        </row>
        <row r="62">
          <cell r="A62" t="str">
            <v>0000005253</v>
          </cell>
          <cell r="B62" t="str">
            <v>St James Co-op  Nursery School of Dundas</v>
          </cell>
          <cell r="C62" t="str">
            <v>St. James Co-operative Nursery School of Dundas</v>
          </cell>
          <cell r="D62" t="str">
            <v>Single</v>
          </cell>
          <cell r="E62" t="str">
            <v>NP</v>
          </cell>
          <cell r="F62">
            <v>1.1499999999999999</v>
          </cell>
          <cell r="G62">
            <v>0</v>
          </cell>
          <cell r="H62">
            <v>9337</v>
          </cell>
        </row>
        <row r="63">
          <cell r="A63" t="str">
            <v>0000076745</v>
          </cell>
          <cell r="B63" t="str">
            <v>St Joachim Children's Centre of Ancaster Inc</v>
          </cell>
          <cell r="C63" t="str">
            <v>St. Joachim Children's Centre of Ancaster</v>
          </cell>
          <cell r="D63" t="str">
            <v>Single</v>
          </cell>
          <cell r="E63" t="str">
            <v>NP</v>
          </cell>
          <cell r="F63">
            <v>12.5</v>
          </cell>
          <cell r="G63">
            <v>0</v>
          </cell>
          <cell r="H63">
            <v>83493</v>
          </cell>
        </row>
        <row r="64">
          <cell r="A64" t="str">
            <v>0000005260</v>
          </cell>
          <cell r="B64" t="str">
            <v>St Mark's Co-op Preschool Inc</v>
          </cell>
          <cell r="C64" t="str">
            <v>St. Mark's Co-operative Pre-school</v>
          </cell>
          <cell r="D64" t="str">
            <v>Single</v>
          </cell>
          <cell r="E64" t="str">
            <v>NP</v>
          </cell>
          <cell r="F64">
            <v>0.1</v>
          </cell>
          <cell r="G64">
            <v>0</v>
          </cell>
          <cell r="H64">
            <v>728</v>
          </cell>
        </row>
        <row r="65">
          <cell r="A65" t="str">
            <v>0000032082</v>
          </cell>
          <cell r="B65" t="str">
            <v>St. Martin's Manor Early Learning Centre</v>
          </cell>
          <cell r="C65" t="str">
            <v>St. Martin's Manor Early Learning Centre</v>
          </cell>
          <cell r="D65" t="str">
            <v>Single</v>
          </cell>
          <cell r="E65" t="str">
            <v>NP</v>
          </cell>
          <cell r="F65">
            <v>9.5299999999999994</v>
          </cell>
          <cell r="G65">
            <v>0</v>
          </cell>
          <cell r="H65">
            <v>124843</v>
          </cell>
        </row>
        <row r="66">
          <cell r="A66" t="str">
            <v>0000005244</v>
          </cell>
          <cell r="B66" t="str">
            <v>St Matthew's Children's Centre</v>
          </cell>
          <cell r="C66" t="str">
            <v>St. Matthew's Children's Centre</v>
          </cell>
          <cell r="D66" t="str">
            <v>Single</v>
          </cell>
          <cell r="E66" t="str">
            <v>NP</v>
          </cell>
          <cell r="F66">
            <v>10</v>
          </cell>
          <cell r="G66">
            <v>0</v>
          </cell>
          <cell r="H66">
            <v>113068</v>
          </cell>
        </row>
        <row r="67">
          <cell r="A67" t="str">
            <v>0000005248</v>
          </cell>
          <cell r="B67" t="str">
            <v>St Peter's Children's Day Care Centre of Hamiton</v>
          </cell>
          <cell r="C67" t="str">
            <v>St. Peter's Children's Day Care Centre of Hamilton</v>
          </cell>
          <cell r="D67" t="str">
            <v>Single</v>
          </cell>
          <cell r="E67" t="str">
            <v>NP</v>
          </cell>
          <cell r="F67">
            <v>10.49</v>
          </cell>
          <cell r="G67">
            <v>0</v>
          </cell>
          <cell r="H67">
            <v>76567</v>
          </cell>
        </row>
        <row r="68">
          <cell r="A68" t="str">
            <v>0000005306</v>
          </cell>
          <cell r="B68" t="str">
            <v>Stoney Creek Co-op Preschool Inc</v>
          </cell>
          <cell r="C68" t="str">
            <v>Stoney Creek Co-operative Pre-School</v>
          </cell>
          <cell r="D68" t="str">
            <v>Single</v>
          </cell>
          <cell r="E68" t="str">
            <v>NP</v>
          </cell>
          <cell r="F68">
            <v>0.42</v>
          </cell>
          <cell r="G68">
            <v>0</v>
          </cell>
          <cell r="H68">
            <v>3058</v>
          </cell>
        </row>
        <row r="69">
          <cell r="A69" t="str">
            <v>0000005933</v>
          </cell>
          <cell r="B69" t="str">
            <v>Sunny Days Nursery</v>
          </cell>
          <cell r="C69" t="str">
            <v>Sunny Days Nursery</v>
          </cell>
          <cell r="D69" t="str">
            <v>Single</v>
          </cell>
          <cell r="E69" t="str">
            <v>Com</v>
          </cell>
          <cell r="F69">
            <v>3</v>
          </cell>
          <cell r="G69">
            <v>0</v>
          </cell>
          <cell r="H69">
            <v>20020</v>
          </cell>
        </row>
        <row r="70">
          <cell r="A70" t="str">
            <v>0000005338</v>
          </cell>
          <cell r="B70" t="str">
            <v>Sunshine &amp; Rainbows Christian Day Care Ctr</v>
          </cell>
          <cell r="C70" t="str">
            <v>Sunshine &amp; Rainbows Christian Day Care Centre</v>
          </cell>
          <cell r="D70" t="str">
            <v>Single</v>
          </cell>
          <cell r="E70" t="str">
            <v>Com</v>
          </cell>
          <cell r="F70">
            <v>8.75</v>
          </cell>
          <cell r="G70">
            <v>0</v>
          </cell>
          <cell r="H70">
            <v>76895</v>
          </cell>
        </row>
        <row r="71">
          <cell r="A71" t="str">
            <v>0000069835</v>
          </cell>
          <cell r="B71" t="str">
            <v>Sunshine Daycare</v>
          </cell>
          <cell r="C71" t="str">
            <v>Sunshine Daycare</v>
          </cell>
          <cell r="D71" t="str">
            <v>Single</v>
          </cell>
          <cell r="E71" t="str">
            <v>Com</v>
          </cell>
          <cell r="F71">
            <v>8.17</v>
          </cell>
          <cell r="G71">
            <v>0</v>
          </cell>
          <cell r="H71">
            <v>67891</v>
          </cell>
        </row>
        <row r="72">
          <cell r="A72" t="str">
            <v>0000005387</v>
          </cell>
          <cell r="B72" t="str">
            <v>Tapawingo Day Care</v>
          </cell>
          <cell r="C72" t="str">
            <v>Tapawingo Day Care</v>
          </cell>
          <cell r="D72" t="str">
            <v>Single</v>
          </cell>
          <cell r="E72" t="str">
            <v>NP</v>
          </cell>
          <cell r="F72">
            <v>13.37</v>
          </cell>
          <cell r="G72">
            <v>0</v>
          </cell>
          <cell r="H72">
            <v>101606</v>
          </cell>
        </row>
        <row r="73">
          <cell r="A73" t="str">
            <v>0000007069</v>
          </cell>
          <cell r="B73" t="str">
            <v>Temple Playhouse</v>
          </cell>
          <cell r="C73" t="str">
            <v>TEMPLE PLAYHOUSE ENRICHMENT SCHOOL INC.</v>
          </cell>
          <cell r="D73" t="str">
            <v>Single</v>
          </cell>
          <cell r="E73" t="str">
            <v>Com</v>
          </cell>
          <cell r="F73">
            <v>10.84</v>
          </cell>
          <cell r="G73">
            <v>0</v>
          </cell>
          <cell r="H73">
            <v>79984</v>
          </cell>
        </row>
        <row r="74">
          <cell r="A74" t="str">
            <v>0000006067</v>
          </cell>
          <cell r="B74" t="str">
            <v>Village Children's Centre of Waterdown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0</v>
          </cell>
          <cell r="H74">
            <v>117690</v>
          </cell>
        </row>
        <row r="75">
          <cell r="A75" t="str">
            <v>0000005514</v>
          </cell>
          <cell r="B75" t="str">
            <v>Village Treehouse Childcare Inc.</v>
          </cell>
          <cell r="C75" t="str">
            <v>VILLAGE TREEHOUSE CHILD 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0</v>
          </cell>
          <cell r="H75">
            <v>82355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Way to Learn Daycare</v>
          </cell>
          <cell r="D76" t="str">
            <v>Single</v>
          </cell>
          <cell r="E76" t="str">
            <v>Com</v>
          </cell>
          <cell r="F76">
            <v>6</v>
          </cell>
          <cell r="G76">
            <v>0</v>
          </cell>
          <cell r="H76">
            <v>46979</v>
          </cell>
        </row>
        <row r="77">
          <cell r="A77" t="str">
            <v>0000002462</v>
          </cell>
          <cell r="B77" t="str">
            <v>Galbraith Day Care Services Inc</v>
          </cell>
          <cell r="C77" t="str">
            <v>Wee Watch Private Home Day Care Galbraith</v>
          </cell>
          <cell r="D77" t="str">
            <v>Single</v>
          </cell>
          <cell r="E77" t="str">
            <v>NP</v>
          </cell>
          <cell r="F77">
            <v>3.25</v>
          </cell>
          <cell r="G77">
            <v>58</v>
          </cell>
          <cell r="H77">
            <v>339430</v>
          </cell>
        </row>
        <row r="78">
          <cell r="A78" t="str">
            <v>0000033910</v>
          </cell>
          <cell r="B78" t="str">
            <v>Westdale Children's School</v>
          </cell>
          <cell r="C78" t="str">
            <v>Westdale Children's School</v>
          </cell>
          <cell r="D78" t="str">
            <v>Single</v>
          </cell>
          <cell r="E78" t="str">
            <v>NP</v>
          </cell>
          <cell r="F78">
            <v>0.97</v>
          </cell>
          <cell r="G78">
            <v>0</v>
          </cell>
          <cell r="H78">
            <v>6825</v>
          </cell>
        </row>
        <row r="79">
          <cell r="A79" t="str">
            <v>0000005772</v>
          </cell>
          <cell r="B79" t="str">
            <v>Westdale Co-op Preschool</v>
          </cell>
          <cell r="C79" t="str">
            <v>Westdale Co-operative Preschool</v>
          </cell>
          <cell r="D79" t="str">
            <v>Single</v>
          </cell>
          <cell r="E79" t="str">
            <v>NP</v>
          </cell>
          <cell r="F79">
            <v>0.42</v>
          </cell>
          <cell r="G79">
            <v>0</v>
          </cell>
          <cell r="H79">
            <v>3058</v>
          </cell>
        </row>
        <row r="80">
          <cell r="A80" t="str">
            <v>0000005816</v>
          </cell>
          <cell r="B80" t="str">
            <v>Winona Children's Centre</v>
          </cell>
          <cell r="C80" t="str">
            <v>Winona Children's Centre</v>
          </cell>
          <cell r="D80" t="str">
            <v>Single</v>
          </cell>
          <cell r="E80" t="str">
            <v>Com</v>
          </cell>
          <cell r="F80">
            <v>11.06</v>
          </cell>
          <cell r="G80">
            <v>0</v>
          </cell>
          <cell r="H80">
            <v>100769</v>
          </cell>
        </row>
      </sheetData>
      <sheetData sheetId="7">
        <row r="4">
          <cell r="B4" t="str">
            <v>Vendor</v>
          </cell>
          <cell r="C4" t="str">
            <v>Site</v>
          </cell>
          <cell r="D4" t="str">
            <v>Number</v>
          </cell>
          <cell r="E4" t="str">
            <v>Type</v>
          </cell>
          <cell r="F4" t="str">
            <v>Last Created Date</v>
          </cell>
          <cell r="G4" t="str">
            <v>Adjustment Factor(%)</v>
          </cell>
          <cell r="H4" t="str">
            <v>Total</v>
          </cell>
          <cell r="I4" t="str">
            <v>DOG</v>
          </cell>
          <cell r="J4" t="str">
            <v>PEG</v>
          </cell>
          <cell r="K4" t="str">
            <v>WEG</v>
          </cell>
          <cell r="L4" t="str">
            <v>FTE</v>
          </cell>
        </row>
        <row r="5">
          <cell r="B5" t="str">
            <v>0000000557</v>
          </cell>
          <cell r="C5" t="str">
            <v>Ancaster Little Gems Children's Centre</v>
          </cell>
          <cell r="D5" t="str">
            <v>Single</v>
          </cell>
          <cell r="E5" t="str">
            <v>Com</v>
          </cell>
          <cell r="F5">
            <v>41607.461805555555</v>
          </cell>
          <cell r="G5">
            <v>100</v>
          </cell>
          <cell r="H5">
            <v>132238.54999999999</v>
          </cell>
          <cell r="I5">
            <v>86235.55</v>
          </cell>
          <cell r="J5">
            <v>0</v>
          </cell>
          <cell r="K5">
            <v>46003</v>
          </cell>
          <cell r="L5">
            <v>17.899999999999999</v>
          </cell>
        </row>
        <row r="6">
          <cell r="B6" t="str">
            <v>0000000559</v>
          </cell>
          <cell r="C6" t="str">
            <v>Ancaster Small Fry Co -op Pre-School</v>
          </cell>
          <cell r="D6" t="str">
            <v>Single</v>
          </cell>
          <cell r="E6" t="str">
            <v>NP</v>
          </cell>
          <cell r="F6">
            <v>41604.579861111109</v>
          </cell>
          <cell r="G6">
            <v>100</v>
          </cell>
          <cell r="H6">
            <v>7679.2999999999993</v>
          </cell>
          <cell r="I6">
            <v>5803.2</v>
          </cell>
          <cell r="J6">
            <v>0</v>
          </cell>
          <cell r="K6">
            <v>1876.1</v>
          </cell>
          <cell r="L6">
            <v>0.73</v>
          </cell>
        </row>
        <row r="7">
          <cell r="B7" t="str">
            <v>0000088166</v>
          </cell>
          <cell r="C7" t="str">
            <v>Austin Academy "For Early Learners"</v>
          </cell>
          <cell r="D7" t="str">
            <v>Single</v>
          </cell>
          <cell r="E7" t="str">
            <v>Com</v>
          </cell>
          <cell r="F7">
            <v>41624.438888888886</v>
          </cell>
          <cell r="G7">
            <v>100</v>
          </cell>
          <cell r="H7">
            <v>16562.36</v>
          </cell>
          <cell r="I7">
            <v>10445.76</v>
          </cell>
          <cell r="J7">
            <v>0</v>
          </cell>
          <cell r="K7">
            <v>6116.6</v>
          </cell>
          <cell r="L7">
            <v>2.38</v>
          </cell>
        </row>
        <row r="8">
          <cell r="B8" t="str">
            <v>0000027419</v>
          </cell>
          <cell r="C8" t="str">
            <v>Awesome Beginnings Co-op Nursery School Inc</v>
          </cell>
          <cell r="D8" t="str">
            <v>Single</v>
          </cell>
          <cell r="E8" t="str">
            <v>NP</v>
          </cell>
          <cell r="F8">
            <v>41603.493055555555</v>
          </cell>
          <cell r="G8">
            <v>100</v>
          </cell>
          <cell r="H8">
            <v>9298.4</v>
          </cell>
          <cell r="I8">
            <v>5803.2</v>
          </cell>
          <cell r="J8">
            <v>0</v>
          </cell>
          <cell r="K8">
            <v>3495.2</v>
          </cell>
          <cell r="L8">
            <v>1.36</v>
          </cell>
        </row>
        <row r="9">
          <cell r="B9" t="str">
            <v>0000000829</v>
          </cell>
          <cell r="C9" t="str">
            <v>Benjamin Bunny Nursery School</v>
          </cell>
          <cell r="D9" t="str">
            <v>Single</v>
          </cell>
          <cell r="E9" t="str">
            <v>NP</v>
          </cell>
          <cell r="F9">
            <v>41607.464583333334</v>
          </cell>
          <cell r="G9">
            <v>100</v>
          </cell>
          <cell r="H9">
            <v>14844.599999999999</v>
          </cell>
          <cell r="I9">
            <v>11606.4</v>
          </cell>
          <cell r="J9">
            <v>0</v>
          </cell>
          <cell r="K9">
            <v>3238.2</v>
          </cell>
          <cell r="L9">
            <v>1.26</v>
          </cell>
        </row>
        <row r="10">
          <cell r="B10" t="str">
            <v>0000081480</v>
          </cell>
          <cell r="C10" t="str">
            <v>Birch Avenue Child Care Centre</v>
          </cell>
          <cell r="D10" t="str">
            <v>Single</v>
          </cell>
          <cell r="E10" t="str">
            <v>Com</v>
          </cell>
          <cell r="F10">
            <v>41607.46875</v>
          </cell>
          <cell r="G10">
            <v>100</v>
          </cell>
          <cell r="H10">
            <v>48003.299999999996</v>
          </cell>
          <cell r="I10">
            <v>34819.199999999997</v>
          </cell>
          <cell r="J10">
            <v>0</v>
          </cell>
          <cell r="K10">
            <v>13184.1</v>
          </cell>
          <cell r="L10">
            <v>5.13</v>
          </cell>
        </row>
        <row r="11">
          <cell r="B11" t="str">
            <v>0000074859</v>
          </cell>
          <cell r="C11" t="str">
            <v>Blossoms Child Care Centre Inc.</v>
          </cell>
          <cell r="D11" t="str">
            <v>Single</v>
          </cell>
          <cell r="E11" t="str">
            <v>Com</v>
          </cell>
          <cell r="F11">
            <v>41604.455555555556</v>
          </cell>
          <cell r="G11">
            <v>100</v>
          </cell>
          <cell r="H11">
            <v>66198.040000000008</v>
          </cell>
          <cell r="I11">
            <v>41783.040000000001</v>
          </cell>
          <cell r="J11">
            <v>0</v>
          </cell>
          <cell r="K11">
            <v>24415</v>
          </cell>
          <cell r="L11">
            <v>9.5</v>
          </cell>
        </row>
        <row r="12">
          <cell r="B12" t="str">
            <v>0000001246</v>
          </cell>
          <cell r="C12" t="str">
            <v>Central Day Care</v>
          </cell>
          <cell r="D12" t="str">
            <v>Single</v>
          </cell>
          <cell r="E12" t="str">
            <v>Com</v>
          </cell>
          <cell r="F12">
            <v>41606.486805555556</v>
          </cell>
          <cell r="G12">
            <v>100</v>
          </cell>
          <cell r="H12">
            <v>133244.18</v>
          </cell>
          <cell r="I12">
            <v>83566.080000000002</v>
          </cell>
          <cell r="J12">
            <v>0</v>
          </cell>
          <cell r="K12">
            <v>49678.1</v>
          </cell>
          <cell r="L12">
            <v>19.329999999999998</v>
          </cell>
        </row>
        <row r="13">
          <cell r="B13" t="str">
            <v>0000007095</v>
          </cell>
          <cell r="C13" t="str">
            <v>Chestnut Tree Preschool Inc</v>
          </cell>
          <cell r="D13" t="str">
            <v>Single</v>
          </cell>
          <cell r="E13" t="str">
            <v>NP</v>
          </cell>
          <cell r="F13">
            <v>41606.42083333333</v>
          </cell>
          <cell r="G13">
            <v>100</v>
          </cell>
          <cell r="H13">
            <v>13873</v>
          </cell>
          <cell r="I13">
            <v>5803.2</v>
          </cell>
          <cell r="J13">
            <v>0</v>
          </cell>
          <cell r="K13">
            <v>8069.8</v>
          </cell>
          <cell r="L13">
            <v>3.14</v>
          </cell>
        </row>
        <row r="14">
          <cell r="B14" t="str">
            <v>0000078597</v>
          </cell>
          <cell r="C14" t="str">
            <v>Childventures Early Learning Academy</v>
          </cell>
          <cell r="D14" t="str">
            <v>Single</v>
          </cell>
          <cell r="E14" t="str">
            <v>Com</v>
          </cell>
          <cell r="F14">
            <v>41604.393055555556</v>
          </cell>
          <cell r="G14">
            <v>100</v>
          </cell>
          <cell r="H14">
            <v>167207.06</v>
          </cell>
          <cell r="I14">
            <v>101672.06</v>
          </cell>
          <cell r="J14">
            <v>0</v>
          </cell>
          <cell r="K14">
            <v>65535</v>
          </cell>
          <cell r="L14">
            <v>25.5</v>
          </cell>
        </row>
        <row r="15">
          <cell r="B15" t="str">
            <v>0000044751</v>
          </cell>
          <cell r="C15" t="str">
            <v>Community Living Hamilton</v>
          </cell>
          <cell r="D15" t="str">
            <v>Single</v>
          </cell>
          <cell r="E15" t="str">
            <v>Com</v>
          </cell>
          <cell r="F15">
            <v>41606.481249999997</v>
          </cell>
          <cell r="G15">
            <v>100</v>
          </cell>
          <cell r="H15">
            <v>14777.5</v>
          </cell>
          <cell r="I15">
            <v>0</v>
          </cell>
          <cell r="J15">
            <v>0</v>
          </cell>
          <cell r="K15">
            <v>14777.5</v>
          </cell>
          <cell r="L15">
            <v>5.75</v>
          </cell>
        </row>
        <row r="16">
          <cell r="B16" t="str">
            <v>0000079448</v>
          </cell>
          <cell r="C16" t="str">
            <v>Cudley Corner Child Care Centre Ltd-Hamilton</v>
          </cell>
          <cell r="D16" t="str">
            <v>Single</v>
          </cell>
          <cell r="E16" t="str">
            <v>Com</v>
          </cell>
          <cell r="F16">
            <v>41605.666666666664</v>
          </cell>
          <cell r="G16">
            <v>100</v>
          </cell>
          <cell r="H16">
            <v>83110.239999999991</v>
          </cell>
          <cell r="I16">
            <v>54840.24</v>
          </cell>
          <cell r="J16">
            <v>0</v>
          </cell>
          <cell r="K16">
            <v>28270</v>
          </cell>
          <cell r="L16">
            <v>11</v>
          </cell>
        </row>
        <row r="17">
          <cell r="B17" t="str">
            <v>0000069834</v>
          </cell>
          <cell r="C17" t="str">
            <v>Daycare on Delaware</v>
          </cell>
          <cell r="D17" t="str">
            <v>Single</v>
          </cell>
          <cell r="E17" t="str">
            <v>Com</v>
          </cell>
          <cell r="F17">
            <v>41607.470138888886</v>
          </cell>
          <cell r="G17">
            <v>100</v>
          </cell>
          <cell r="H17">
            <v>35109.4</v>
          </cell>
          <cell r="I17">
            <v>26114.400000000001</v>
          </cell>
          <cell r="J17">
            <v>0</v>
          </cell>
          <cell r="K17">
            <v>8995</v>
          </cell>
          <cell r="L17">
            <v>3.5</v>
          </cell>
        </row>
        <row r="18">
          <cell r="B18" t="str">
            <v>0000036066</v>
          </cell>
          <cell r="C18" t="str">
            <v>Dundas Valley Montessori School</v>
          </cell>
          <cell r="D18" t="str">
            <v>Single</v>
          </cell>
          <cell r="E18" t="str">
            <v>Com</v>
          </cell>
          <cell r="F18">
            <v>41604.630555555559</v>
          </cell>
          <cell r="G18">
            <v>100</v>
          </cell>
          <cell r="H18">
            <v>78828.3</v>
          </cell>
          <cell r="I18">
            <v>52228.800000000003</v>
          </cell>
          <cell r="J18">
            <v>0</v>
          </cell>
          <cell r="K18">
            <v>26599.5</v>
          </cell>
          <cell r="L18">
            <v>10.35</v>
          </cell>
        </row>
        <row r="19">
          <cell r="B19" t="str">
            <v>0000053764</v>
          </cell>
          <cell r="C19" t="str">
            <v>Early Scholars Preschool</v>
          </cell>
          <cell r="D19" t="str">
            <v>Single</v>
          </cell>
          <cell r="E19" t="str">
            <v>Com</v>
          </cell>
          <cell r="F19">
            <v>41603.440972222219</v>
          </cell>
          <cell r="G19">
            <v>100</v>
          </cell>
          <cell r="H19">
            <v>61726.240000000005</v>
          </cell>
          <cell r="I19">
            <v>41783.040000000001</v>
          </cell>
          <cell r="J19">
            <v>0</v>
          </cell>
          <cell r="K19">
            <v>19943.2</v>
          </cell>
          <cell r="L19">
            <v>7.76</v>
          </cell>
        </row>
        <row r="20">
          <cell r="B20" t="str">
            <v>New</v>
          </cell>
          <cell r="C20" t="str">
            <v>Fan-Tastic Scholars Child Learning Centre</v>
          </cell>
          <cell r="D20" t="str">
            <v>Single</v>
          </cell>
          <cell r="E20" t="str">
            <v>Com</v>
          </cell>
          <cell r="F20">
            <v>41606.453472222223</v>
          </cell>
          <cell r="G20">
            <v>100</v>
          </cell>
          <cell r="H20">
            <v>64995.92</v>
          </cell>
          <cell r="I20">
            <v>47005.919999999998</v>
          </cell>
          <cell r="J20">
            <v>0</v>
          </cell>
          <cell r="K20">
            <v>17990</v>
          </cell>
          <cell r="L20">
            <v>7</v>
          </cell>
        </row>
        <row r="21">
          <cell r="B21" t="str">
            <v>0000002301</v>
          </cell>
          <cell r="C21" t="str">
            <v>Farmer's Dell Co-operative Preschool</v>
          </cell>
          <cell r="D21" t="str">
            <v>Single</v>
          </cell>
          <cell r="E21" t="str">
            <v>NP</v>
          </cell>
          <cell r="F21">
            <v>41607.484722222223</v>
          </cell>
          <cell r="G21">
            <v>100</v>
          </cell>
          <cell r="H21">
            <v>7422.2999999999993</v>
          </cell>
          <cell r="I21">
            <v>5803.2</v>
          </cell>
          <cell r="J21">
            <v>0</v>
          </cell>
          <cell r="K21">
            <v>1619.1</v>
          </cell>
          <cell r="L21">
            <v>0.63</v>
          </cell>
        </row>
        <row r="22">
          <cell r="B22" t="str">
            <v>0000002345</v>
          </cell>
          <cell r="C22" t="str">
            <v>First Class Children's Centre</v>
          </cell>
          <cell r="D22" t="str">
            <v>Single</v>
          </cell>
          <cell r="E22" t="str">
            <v>Com</v>
          </cell>
          <cell r="F22">
            <v>41607.490972222222</v>
          </cell>
          <cell r="G22">
            <v>100</v>
          </cell>
          <cell r="H22">
            <v>323072.88</v>
          </cell>
          <cell r="I22">
            <v>222842.88</v>
          </cell>
          <cell r="J22">
            <v>0</v>
          </cell>
          <cell r="K22">
            <v>100230</v>
          </cell>
          <cell r="L22">
            <v>39</v>
          </cell>
        </row>
        <row r="23">
          <cell r="B23" t="str">
            <v>0000002462</v>
          </cell>
          <cell r="C23" t="str">
            <v>Wee Watch Private Home Day Care Galbraith</v>
          </cell>
          <cell r="D23" t="str">
            <v>Single</v>
          </cell>
          <cell r="E23" t="str">
            <v>NP</v>
          </cell>
          <cell r="F23">
            <v>41603.448611111111</v>
          </cell>
          <cell r="G23">
            <v>100</v>
          </cell>
          <cell r="H23">
            <v>133353.43</v>
          </cell>
          <cell r="I23">
            <v>0</v>
          </cell>
          <cell r="J23">
            <v>125000.93</v>
          </cell>
          <cell r="K23">
            <v>8352.5</v>
          </cell>
          <cell r="L23">
            <v>3.25</v>
          </cell>
        </row>
        <row r="24">
          <cell r="B24" t="str">
            <v>0000002470</v>
          </cell>
          <cell r="C24" t="str">
            <v>Garside Day Care Centre</v>
          </cell>
          <cell r="D24" t="str">
            <v>Single</v>
          </cell>
          <cell r="E24" t="str">
            <v>NP</v>
          </cell>
          <cell r="F24">
            <v>41607.493055555555</v>
          </cell>
          <cell r="G24">
            <v>100</v>
          </cell>
          <cell r="H24">
            <v>64270.54</v>
          </cell>
          <cell r="I24">
            <v>41783.040000000001</v>
          </cell>
          <cell r="J24">
            <v>0</v>
          </cell>
          <cell r="K24">
            <v>22487.5</v>
          </cell>
          <cell r="L24">
            <v>8.75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>
            <v>41610.390972222223</v>
          </cell>
          <cell r="G25">
            <v>100</v>
          </cell>
          <cell r="H25">
            <v>148355.15</v>
          </cell>
          <cell r="I25">
            <v>0</v>
          </cell>
          <cell r="J25">
            <v>132292.65</v>
          </cell>
          <cell r="K25">
            <v>16062.5</v>
          </cell>
          <cell r="L25">
            <v>6.25</v>
          </cell>
        </row>
        <row r="26">
          <cell r="B26" t="str">
            <v>0000002670</v>
          </cell>
          <cell r="C26" t="str">
            <v>HAMILTON &amp; DISTRICT COUNCIL of CO-OP  Preschools In</v>
          </cell>
          <cell r="D26" t="str">
            <v>Single</v>
          </cell>
          <cell r="E26" t="str">
            <v>NP</v>
          </cell>
          <cell r="F26">
            <v>41603.449305555558</v>
          </cell>
          <cell r="G26">
            <v>100</v>
          </cell>
          <cell r="H26">
            <v>9149.2000000000007</v>
          </cell>
          <cell r="I26">
            <v>0</v>
          </cell>
          <cell r="J26">
            <v>0</v>
          </cell>
          <cell r="K26">
            <v>9149.2000000000007</v>
          </cell>
          <cell r="L26">
            <v>3.56</v>
          </cell>
        </row>
        <row r="27">
          <cell r="B27" t="str">
            <v>0000002727</v>
          </cell>
          <cell r="C27" t="str">
            <v>Hamilton Early Learning Centre</v>
          </cell>
          <cell r="D27" t="str">
            <v>Single</v>
          </cell>
          <cell r="E27" t="str">
            <v>NP</v>
          </cell>
          <cell r="F27">
            <v>41625.493750000001</v>
          </cell>
          <cell r="G27">
            <v>100</v>
          </cell>
          <cell r="H27">
            <v>64913.04</v>
          </cell>
          <cell r="I27">
            <v>41783.040000000001</v>
          </cell>
          <cell r="J27">
            <v>0</v>
          </cell>
          <cell r="K27">
            <v>23130</v>
          </cell>
          <cell r="L27">
            <v>9</v>
          </cell>
        </row>
        <row r="28">
          <cell r="B28" t="str">
            <v>0000082536</v>
          </cell>
          <cell r="C28" t="str">
            <v>Imagineer’s Early Learning Centre</v>
          </cell>
          <cell r="D28" t="str">
            <v>Single</v>
          </cell>
          <cell r="E28" t="str">
            <v>Com</v>
          </cell>
          <cell r="F28">
            <v>41604.432638888888</v>
          </cell>
          <cell r="G28">
            <v>100</v>
          </cell>
          <cell r="H28">
            <v>63652.09</v>
          </cell>
          <cell r="I28">
            <v>39519.79</v>
          </cell>
          <cell r="J28">
            <v>0</v>
          </cell>
          <cell r="K28">
            <v>24132.3</v>
          </cell>
          <cell r="L28">
            <v>9.39</v>
          </cell>
        </row>
        <row r="29">
          <cell r="B29" t="str">
            <v>0000007093</v>
          </cell>
          <cell r="C29" t="str">
            <v>Jacks &amp; Jills Co-op Preschool of Ancaster</v>
          </cell>
          <cell r="D29" t="str">
            <v>Single</v>
          </cell>
          <cell r="E29" t="str">
            <v>NP</v>
          </cell>
          <cell r="F29">
            <v>41605.435416666667</v>
          </cell>
          <cell r="G29">
            <v>100</v>
          </cell>
          <cell r="H29">
            <v>6845.2999999999993</v>
          </cell>
          <cell r="I29">
            <v>4352.3999999999996</v>
          </cell>
          <cell r="J29">
            <v>0</v>
          </cell>
          <cell r="K29">
            <v>2492.9</v>
          </cell>
          <cell r="L29">
            <v>0.97</v>
          </cell>
        </row>
        <row r="30">
          <cell r="B30" t="str">
            <v>0000003110</v>
          </cell>
          <cell r="C30" t="str">
            <v>Jamesville Children's Centre</v>
          </cell>
          <cell r="D30" t="str">
            <v>Single</v>
          </cell>
          <cell r="E30" t="str">
            <v>NP</v>
          </cell>
          <cell r="F30">
            <v>41603.570138888892</v>
          </cell>
          <cell r="G30">
            <v>100</v>
          </cell>
          <cell r="H30">
            <v>126177.54000000001</v>
          </cell>
          <cell r="I30">
            <v>76602.240000000005</v>
          </cell>
          <cell r="J30">
            <v>0</v>
          </cell>
          <cell r="K30">
            <v>49575.3</v>
          </cell>
          <cell r="L30">
            <v>19.29</v>
          </cell>
        </row>
        <row r="31">
          <cell r="B31" t="str">
            <v>0000074858</v>
          </cell>
          <cell r="C31" t="str">
            <v>Kinderseeds</v>
          </cell>
          <cell r="D31" t="str">
            <v>Single</v>
          </cell>
          <cell r="E31" t="str">
            <v>Com</v>
          </cell>
          <cell r="F31">
            <v>41607.508333333331</v>
          </cell>
          <cell r="G31">
            <v>100</v>
          </cell>
          <cell r="H31">
            <v>15952.199999999999</v>
          </cell>
          <cell r="I31">
            <v>8704.7999999999993</v>
          </cell>
          <cell r="J31">
            <v>0</v>
          </cell>
          <cell r="K31">
            <v>7247.4</v>
          </cell>
          <cell r="L31">
            <v>2.82</v>
          </cell>
        </row>
        <row r="32">
          <cell r="B32" t="str">
            <v>0000053768</v>
          </cell>
          <cell r="C32" t="str">
            <v>Kindertown Child Care Centre</v>
          </cell>
          <cell r="D32" t="str">
            <v>Single</v>
          </cell>
          <cell r="E32" t="str">
            <v>Com</v>
          </cell>
          <cell r="F32">
            <v>41613.397222222222</v>
          </cell>
          <cell r="G32">
            <v>100</v>
          </cell>
          <cell r="H32">
            <v>142191.89000000001</v>
          </cell>
          <cell r="I32">
            <v>91922.69</v>
          </cell>
          <cell r="J32">
            <v>0</v>
          </cell>
          <cell r="K32">
            <v>50269.2</v>
          </cell>
          <cell r="L32">
            <v>19.559999999999999</v>
          </cell>
        </row>
        <row r="33">
          <cell r="B33" t="str">
            <v>0000003427</v>
          </cell>
          <cell r="C33" t="str">
            <v>La Garderie le Petit Navire</v>
          </cell>
          <cell r="D33" t="str">
            <v>Single</v>
          </cell>
          <cell r="E33" t="str">
            <v>NP</v>
          </cell>
          <cell r="F33">
            <v>41604.425000000003</v>
          </cell>
          <cell r="G33">
            <v>100</v>
          </cell>
          <cell r="H33">
            <v>65791.8</v>
          </cell>
          <cell r="I33">
            <v>44974.8</v>
          </cell>
          <cell r="J33">
            <v>0</v>
          </cell>
          <cell r="K33">
            <v>20817</v>
          </cell>
          <cell r="L33">
            <v>8.1</v>
          </cell>
        </row>
        <row r="34">
          <cell r="B34" t="str">
            <v>0000003481</v>
          </cell>
          <cell r="C34" t="str">
            <v>Le Ballon Rouge de Hamilton</v>
          </cell>
          <cell r="D34" t="str">
            <v>Single</v>
          </cell>
          <cell r="E34" t="str">
            <v>NP</v>
          </cell>
          <cell r="F34">
            <v>41604.492361111108</v>
          </cell>
          <cell r="G34">
            <v>100</v>
          </cell>
          <cell r="H34">
            <v>81989.399999999994</v>
          </cell>
          <cell r="I34">
            <v>52228.800000000003</v>
          </cell>
          <cell r="J34">
            <v>0</v>
          </cell>
          <cell r="K34">
            <v>29760.6</v>
          </cell>
          <cell r="L34">
            <v>11.58</v>
          </cell>
        </row>
        <row r="35">
          <cell r="B35" t="str">
            <v>0000003559</v>
          </cell>
          <cell r="C35" t="str">
            <v>Little Mountaineers Co-operative Preschool</v>
          </cell>
          <cell r="D35" t="str">
            <v>Single</v>
          </cell>
          <cell r="E35" t="str">
            <v>NP</v>
          </cell>
          <cell r="F35">
            <v>41603.655555555553</v>
          </cell>
          <cell r="G35">
            <v>100</v>
          </cell>
          <cell r="H35">
            <v>5075.1100000000006</v>
          </cell>
          <cell r="I35">
            <v>3199.01</v>
          </cell>
          <cell r="J35">
            <v>0</v>
          </cell>
          <cell r="K35">
            <v>1876.1</v>
          </cell>
          <cell r="L35">
            <v>0.73</v>
          </cell>
        </row>
        <row r="36">
          <cell r="B36" t="str">
            <v>0000003560</v>
          </cell>
          <cell r="C36" t="str">
            <v>Little Peoples Day Care Centre</v>
          </cell>
          <cell r="D36" t="str">
            <v>Single</v>
          </cell>
          <cell r="E36" t="str">
            <v>NP</v>
          </cell>
          <cell r="F36">
            <v>41607.511111111111</v>
          </cell>
          <cell r="G36">
            <v>100</v>
          </cell>
          <cell r="H36">
            <v>245864.53999999998</v>
          </cell>
          <cell r="I36">
            <v>163650.23999999999</v>
          </cell>
          <cell r="J36">
            <v>0</v>
          </cell>
          <cell r="K36">
            <v>82214.3</v>
          </cell>
          <cell r="L36">
            <v>31.99</v>
          </cell>
        </row>
        <row r="37">
          <cell r="B37" t="str">
            <v>0000003609</v>
          </cell>
          <cell r="C37" t="str">
            <v>Lucky Day Nursery</v>
          </cell>
          <cell r="D37" t="str">
            <v>Single</v>
          </cell>
          <cell r="E37" t="str">
            <v>Com</v>
          </cell>
          <cell r="F37">
            <v>41603.667361111111</v>
          </cell>
          <cell r="G37">
            <v>100</v>
          </cell>
          <cell r="H37">
            <v>76913.22</v>
          </cell>
          <cell r="I37">
            <v>55710.720000000001</v>
          </cell>
          <cell r="J37">
            <v>0</v>
          </cell>
          <cell r="K37">
            <v>21202.5</v>
          </cell>
          <cell r="L37">
            <v>8.25</v>
          </cell>
        </row>
        <row r="38">
          <cell r="B38" t="str">
            <v>0000003852</v>
          </cell>
          <cell r="C38" t="str">
            <v>McMaster Children's Centre</v>
          </cell>
          <cell r="D38" t="str">
            <v>Single</v>
          </cell>
          <cell r="E38" t="str">
            <v>NP</v>
          </cell>
          <cell r="F38">
            <v>41603.6875</v>
          </cell>
          <cell r="G38">
            <v>100</v>
          </cell>
          <cell r="H38">
            <v>112582.24</v>
          </cell>
          <cell r="I38">
            <v>76602.240000000005</v>
          </cell>
          <cell r="J38">
            <v>0</v>
          </cell>
          <cell r="K38">
            <v>35980</v>
          </cell>
          <cell r="L38">
            <v>14</v>
          </cell>
        </row>
        <row r="39">
          <cell r="B39" t="str">
            <v>0000003856</v>
          </cell>
          <cell r="C39" t="str">
            <v>McMaster Students Union Day Care Centre</v>
          </cell>
          <cell r="D39" t="str">
            <v>Single</v>
          </cell>
          <cell r="E39" t="str">
            <v>NP</v>
          </cell>
          <cell r="F39">
            <v>41603.693055555559</v>
          </cell>
          <cell r="G39">
            <v>100</v>
          </cell>
          <cell r="H39">
            <v>72699.28</v>
          </cell>
          <cell r="I39">
            <v>48746.879999999997</v>
          </cell>
          <cell r="J39">
            <v>0</v>
          </cell>
          <cell r="K39">
            <v>23952.400000000001</v>
          </cell>
          <cell r="L39">
            <v>9.32</v>
          </cell>
        </row>
        <row r="40">
          <cell r="B40" t="str">
            <v>0000053769</v>
          </cell>
          <cell r="C40" t="str">
            <v>Meadowlands Preschool Inc.</v>
          </cell>
          <cell r="D40" t="str">
            <v>Single</v>
          </cell>
          <cell r="E40" t="str">
            <v>Com</v>
          </cell>
          <cell r="F40">
            <v>41603.671527777777</v>
          </cell>
          <cell r="G40">
            <v>100</v>
          </cell>
          <cell r="H40">
            <v>161950.96000000002</v>
          </cell>
          <cell r="I40">
            <v>110550.96</v>
          </cell>
          <cell r="J40">
            <v>0</v>
          </cell>
          <cell r="K40">
            <v>51400</v>
          </cell>
          <cell r="L40">
            <v>20</v>
          </cell>
        </row>
        <row r="41">
          <cell r="B41" t="str">
            <v>0000004010</v>
          </cell>
          <cell r="C41" t="str">
            <v>Mother Goose Co-operative Preschool</v>
          </cell>
          <cell r="D41" t="str">
            <v>Single</v>
          </cell>
          <cell r="E41" t="str">
            <v>NP</v>
          </cell>
          <cell r="F41">
            <v>41604.541666666664</v>
          </cell>
          <cell r="G41">
            <v>100</v>
          </cell>
          <cell r="H41">
            <v>4520.7</v>
          </cell>
          <cell r="I41">
            <v>2901.6</v>
          </cell>
          <cell r="J41">
            <v>0</v>
          </cell>
          <cell r="K41">
            <v>1619.1</v>
          </cell>
          <cell r="L41">
            <v>0.63</v>
          </cell>
        </row>
        <row r="42">
          <cell r="B42" t="str">
            <v>0000004019</v>
          </cell>
          <cell r="C42" t="str">
            <v>Mountain Nursery School</v>
          </cell>
          <cell r="D42" t="str">
            <v>Single</v>
          </cell>
          <cell r="E42" t="str">
            <v>Com</v>
          </cell>
          <cell r="F42">
            <v>41603.669444444444</v>
          </cell>
          <cell r="G42">
            <v>100</v>
          </cell>
          <cell r="H42">
            <v>41990.36</v>
          </cell>
          <cell r="I42">
            <v>27855.360000000001</v>
          </cell>
          <cell r="J42">
            <v>0</v>
          </cell>
          <cell r="K42">
            <v>14135</v>
          </cell>
          <cell r="L42">
            <v>5.5</v>
          </cell>
        </row>
        <row r="43">
          <cell r="B43" t="str">
            <v>0000062723</v>
          </cell>
          <cell r="C43" t="str">
            <v>Niwasa Early Learning and Care Centre</v>
          </cell>
          <cell r="D43" t="str">
            <v>Single</v>
          </cell>
          <cell r="E43" t="str">
            <v>NP</v>
          </cell>
          <cell r="F43">
            <v>41604.447222222225</v>
          </cell>
          <cell r="G43">
            <v>100</v>
          </cell>
          <cell r="H43">
            <v>31222.92</v>
          </cell>
          <cell r="I43">
            <v>20891.52</v>
          </cell>
          <cell r="J43">
            <v>0</v>
          </cell>
          <cell r="K43">
            <v>10331.4</v>
          </cell>
          <cell r="L43">
            <v>4.0199999999999996</v>
          </cell>
        </row>
        <row r="44">
          <cell r="B44" t="str">
            <v>0000004258</v>
          </cell>
          <cell r="C44" t="str">
            <v>Noah's Ark Children's Centre</v>
          </cell>
          <cell r="D44" t="str">
            <v>Single</v>
          </cell>
          <cell r="E44" t="str">
            <v>NP</v>
          </cell>
          <cell r="F44">
            <v>41604.467361111114</v>
          </cell>
          <cell r="G44">
            <v>100</v>
          </cell>
          <cell r="H44">
            <v>85027.78</v>
          </cell>
          <cell r="I44">
            <v>57451.68</v>
          </cell>
          <cell r="J44">
            <v>0</v>
          </cell>
          <cell r="K44">
            <v>27576.1</v>
          </cell>
          <cell r="L44">
            <v>10.73</v>
          </cell>
        </row>
        <row r="45">
          <cell r="B45" t="str">
            <v>0000006043</v>
          </cell>
          <cell r="C45" t="str">
            <v>Paradise Corners Children's Centre</v>
          </cell>
          <cell r="D45" t="str">
            <v>Single</v>
          </cell>
          <cell r="E45" t="str">
            <v>Com</v>
          </cell>
          <cell r="F45">
            <v>41607.624305555553</v>
          </cell>
          <cell r="G45">
            <v>100</v>
          </cell>
          <cell r="H45">
            <v>161299.93</v>
          </cell>
          <cell r="I45">
            <v>102755.33</v>
          </cell>
          <cell r="J45">
            <v>0</v>
          </cell>
          <cell r="K45">
            <v>58544.6</v>
          </cell>
          <cell r="L45">
            <v>22.78</v>
          </cell>
        </row>
        <row r="46">
          <cell r="B46" t="str">
            <v>0000004505</v>
          </cell>
          <cell r="C46" t="str">
            <v>Paramount Family Centre</v>
          </cell>
          <cell r="D46" t="str">
            <v>Single</v>
          </cell>
          <cell r="E46" t="str">
            <v>NP</v>
          </cell>
          <cell r="F46">
            <v>41607.53402777778</v>
          </cell>
          <cell r="G46">
            <v>100</v>
          </cell>
          <cell r="H46">
            <v>116921.37000000001</v>
          </cell>
          <cell r="I46">
            <v>82637.570000000007</v>
          </cell>
          <cell r="J46">
            <v>0</v>
          </cell>
          <cell r="K46">
            <v>34283.800000000003</v>
          </cell>
          <cell r="L46">
            <v>13.34</v>
          </cell>
        </row>
        <row r="47">
          <cell r="B47" t="str">
            <v>0000007091</v>
          </cell>
          <cell r="C47" t="str">
            <v>Peter Pan Co-operative Pre-school</v>
          </cell>
          <cell r="D47" t="str">
            <v>Single</v>
          </cell>
          <cell r="E47" t="str">
            <v>NP</v>
          </cell>
          <cell r="F47">
            <v>41604.543055555558</v>
          </cell>
          <cell r="G47">
            <v>100</v>
          </cell>
          <cell r="H47">
            <v>5680.1</v>
          </cell>
          <cell r="I47">
            <v>3264.3</v>
          </cell>
          <cell r="J47">
            <v>0</v>
          </cell>
          <cell r="K47">
            <v>2415.8000000000002</v>
          </cell>
          <cell r="L47">
            <v>0.94</v>
          </cell>
        </row>
        <row r="48">
          <cell r="B48" t="str">
            <v>0000004620</v>
          </cell>
          <cell r="C48" t="str">
            <v>Pied Piper Co-operative Preschool</v>
          </cell>
          <cell r="D48" t="str">
            <v>Single</v>
          </cell>
          <cell r="E48" t="str">
            <v>NP</v>
          </cell>
          <cell r="F48">
            <v>41605.450694444444</v>
          </cell>
          <cell r="G48">
            <v>100</v>
          </cell>
          <cell r="H48">
            <v>6414.2000000000007</v>
          </cell>
          <cell r="I48">
            <v>5077.8</v>
          </cell>
          <cell r="J48">
            <v>0</v>
          </cell>
          <cell r="K48">
            <v>1336.4</v>
          </cell>
          <cell r="L48">
            <v>0.52</v>
          </cell>
        </row>
        <row r="49">
          <cell r="B49" t="str">
            <v>Journal</v>
          </cell>
          <cell r="C49" t="str">
            <v>Red Hill Family Centre</v>
          </cell>
          <cell r="D49" t="str">
            <v>Single</v>
          </cell>
          <cell r="E49" t="str">
            <v>NP</v>
          </cell>
          <cell r="F49">
            <v>41607.606249999997</v>
          </cell>
          <cell r="G49">
            <v>100</v>
          </cell>
          <cell r="H49">
            <v>83566.080000000002</v>
          </cell>
          <cell r="I49">
            <v>83566.080000000002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0000010875</v>
          </cell>
          <cell r="C50" t="str">
            <v>Redeemer Child Care Centre</v>
          </cell>
          <cell r="D50" t="str">
            <v>Single</v>
          </cell>
          <cell r="E50" t="str">
            <v>NP</v>
          </cell>
          <cell r="F50">
            <v>41604.57708333333</v>
          </cell>
          <cell r="G50">
            <v>100</v>
          </cell>
          <cell r="H50">
            <v>37372.67</v>
          </cell>
          <cell r="I50">
            <v>22980.67</v>
          </cell>
          <cell r="J50">
            <v>0</v>
          </cell>
          <cell r="K50">
            <v>14392</v>
          </cell>
          <cell r="L50">
            <v>5.6</v>
          </cell>
        </row>
        <row r="51">
          <cell r="B51" t="str">
            <v>0000005253</v>
          </cell>
          <cell r="C51" t="str">
            <v>St. James Co-operative Nursery School of Dundas</v>
          </cell>
          <cell r="D51" t="str">
            <v>Single</v>
          </cell>
          <cell r="E51" t="str">
            <v>NP</v>
          </cell>
          <cell r="F51">
            <v>41607.611111111109</v>
          </cell>
          <cell r="G51">
            <v>100</v>
          </cell>
          <cell r="H51">
            <v>9745.24</v>
          </cell>
          <cell r="I51">
            <v>6789.74</v>
          </cell>
          <cell r="J51">
            <v>0</v>
          </cell>
          <cell r="K51">
            <v>2955.5</v>
          </cell>
          <cell r="L51">
            <v>1.1499999999999999</v>
          </cell>
        </row>
        <row r="52">
          <cell r="B52" t="str">
            <v>0000076745</v>
          </cell>
          <cell r="C52" t="str">
            <v>St. Joachim Children's Centre of Ancaster</v>
          </cell>
          <cell r="D52" t="str">
            <v>Single</v>
          </cell>
          <cell r="E52" t="str">
            <v>NP</v>
          </cell>
          <cell r="F52">
            <v>41605.45208333333</v>
          </cell>
          <cell r="G52">
            <v>100</v>
          </cell>
          <cell r="H52">
            <v>93929.08</v>
          </cell>
          <cell r="I52">
            <v>61804.08</v>
          </cell>
          <cell r="J52">
            <v>0</v>
          </cell>
          <cell r="K52">
            <v>32125</v>
          </cell>
          <cell r="L52">
            <v>12.5</v>
          </cell>
        </row>
        <row r="53">
          <cell r="B53" t="str">
            <v>0000005260</v>
          </cell>
          <cell r="C53" t="str">
            <v>St. Mark's Co-operative Pre-school</v>
          </cell>
          <cell r="D53" t="str">
            <v>Single</v>
          </cell>
          <cell r="E53" t="str">
            <v>NP</v>
          </cell>
          <cell r="F53">
            <v>41604.435416666667</v>
          </cell>
          <cell r="G53">
            <v>100</v>
          </cell>
          <cell r="H53">
            <v>1707.8</v>
          </cell>
          <cell r="I53">
            <v>1450.8</v>
          </cell>
          <cell r="J53">
            <v>0</v>
          </cell>
          <cell r="K53">
            <v>257</v>
          </cell>
          <cell r="L53">
            <v>0.1</v>
          </cell>
        </row>
        <row r="54">
          <cell r="B54" t="str">
            <v>0000005244</v>
          </cell>
          <cell r="C54" t="str">
            <v>St. Matthew's Children's Centre</v>
          </cell>
          <cell r="D54" t="str">
            <v>Single</v>
          </cell>
          <cell r="E54" t="str">
            <v>NP</v>
          </cell>
          <cell r="F54">
            <v>41606.39166666667</v>
          </cell>
          <cell r="G54">
            <v>100</v>
          </cell>
          <cell r="H54">
            <v>172561.04</v>
          </cell>
          <cell r="I54">
            <v>41783.040000000001</v>
          </cell>
          <cell r="J54">
            <v>0</v>
          </cell>
          <cell r="K54">
            <v>130778</v>
          </cell>
          <cell r="L54">
            <v>51.5</v>
          </cell>
        </row>
        <row r="55">
          <cell r="B55" t="str">
            <v>0000005248</v>
          </cell>
          <cell r="C55" t="str">
            <v>St. Peter's Children's Day Care Centre of Hamilton</v>
          </cell>
          <cell r="D55" t="str">
            <v>Single</v>
          </cell>
          <cell r="E55" t="str">
            <v>NP</v>
          </cell>
          <cell r="F55">
            <v>41604.552083333336</v>
          </cell>
          <cell r="G55">
            <v>100</v>
          </cell>
          <cell r="H55">
            <v>76228.47</v>
          </cell>
          <cell r="I55">
            <v>49269.17</v>
          </cell>
          <cell r="J55">
            <v>0</v>
          </cell>
          <cell r="K55">
            <v>26959.3</v>
          </cell>
          <cell r="L55">
            <v>10.49</v>
          </cell>
        </row>
        <row r="56">
          <cell r="B56" t="str">
            <v>0000032082</v>
          </cell>
          <cell r="C56" t="str">
            <v>St. Martin's Manor Early Learning Centre</v>
          </cell>
          <cell r="D56" t="str">
            <v>Single</v>
          </cell>
          <cell r="E56" t="str">
            <v>NP</v>
          </cell>
          <cell r="F56">
            <v>41607.612500000003</v>
          </cell>
          <cell r="G56">
            <v>100</v>
          </cell>
          <cell r="H56">
            <v>66275.14</v>
          </cell>
          <cell r="I56">
            <v>41783.040000000001</v>
          </cell>
          <cell r="J56">
            <v>0</v>
          </cell>
          <cell r="K56">
            <v>24492.1</v>
          </cell>
          <cell r="L56">
            <v>9.5299999999999994</v>
          </cell>
        </row>
        <row r="57">
          <cell r="B57" t="str">
            <v>0000005306</v>
          </cell>
          <cell r="C57" t="str">
            <v>Stoney Creek Co-operative Pre-School</v>
          </cell>
          <cell r="D57" t="str">
            <v>Single</v>
          </cell>
          <cell r="E57" t="str">
            <v>NP</v>
          </cell>
          <cell r="F57">
            <v>41607.619444444441</v>
          </cell>
          <cell r="G57">
            <v>100</v>
          </cell>
          <cell r="H57">
            <v>3981</v>
          </cell>
          <cell r="I57">
            <v>2901.6</v>
          </cell>
          <cell r="J57">
            <v>0</v>
          </cell>
          <cell r="K57">
            <v>1079.4000000000001</v>
          </cell>
          <cell r="L57">
            <v>0.42</v>
          </cell>
        </row>
        <row r="58">
          <cell r="B58" t="str">
            <v>0000005933</v>
          </cell>
          <cell r="C58" t="str">
            <v>Sunny Days Nursery</v>
          </cell>
          <cell r="D58" t="str">
            <v>Single</v>
          </cell>
          <cell r="E58" t="str">
            <v>Com</v>
          </cell>
          <cell r="F58">
            <v>41604.554166666669</v>
          </cell>
          <cell r="G58">
            <v>100</v>
          </cell>
          <cell r="H58">
            <v>28601.52</v>
          </cell>
          <cell r="I58">
            <v>20891.52</v>
          </cell>
          <cell r="J58">
            <v>0</v>
          </cell>
          <cell r="K58">
            <v>7710</v>
          </cell>
          <cell r="L58">
            <v>3</v>
          </cell>
        </row>
        <row r="59">
          <cell r="B59" t="str">
            <v>0000005338</v>
          </cell>
          <cell r="C59" t="str">
            <v>Sunshine &amp; Rainbows Christian Day Care Centre</v>
          </cell>
          <cell r="D59" t="str">
            <v>Single</v>
          </cell>
          <cell r="E59" t="str">
            <v>Com</v>
          </cell>
          <cell r="F59">
            <v>41603.694444444445</v>
          </cell>
          <cell r="G59">
            <v>100</v>
          </cell>
          <cell r="H59">
            <v>71234.38</v>
          </cell>
          <cell r="I59">
            <v>48746.879999999997</v>
          </cell>
          <cell r="J59">
            <v>0</v>
          </cell>
          <cell r="K59">
            <v>22487.5</v>
          </cell>
          <cell r="L59">
            <v>8.75</v>
          </cell>
        </row>
        <row r="60">
          <cell r="B60" t="str">
            <v>0000069835</v>
          </cell>
          <cell r="C60" t="str">
            <v>Sunshine Daycare</v>
          </cell>
          <cell r="D60" t="str">
            <v>Single</v>
          </cell>
          <cell r="E60" t="str">
            <v>NP</v>
          </cell>
          <cell r="F60">
            <v>41607.647916666669</v>
          </cell>
          <cell r="G60">
            <v>100</v>
          </cell>
          <cell r="H60">
            <v>83671.459999999992</v>
          </cell>
          <cell r="I60">
            <v>62674.559999999998</v>
          </cell>
          <cell r="J60">
            <v>0</v>
          </cell>
          <cell r="K60">
            <v>20996.9</v>
          </cell>
          <cell r="L60">
            <v>8.17</v>
          </cell>
        </row>
        <row r="61">
          <cell r="B61" t="str">
            <v>0000005387</v>
          </cell>
          <cell r="C61" t="str">
            <v>Tapawingo Day Care</v>
          </cell>
          <cell r="D61" t="str">
            <v>Single</v>
          </cell>
          <cell r="E61" t="str">
            <v>NP</v>
          </cell>
          <cell r="F61">
            <v>41606.469444444447</v>
          </cell>
          <cell r="G61">
            <v>100</v>
          </cell>
          <cell r="H61">
            <v>88620.82</v>
          </cell>
          <cell r="I61">
            <v>54259.92</v>
          </cell>
          <cell r="J61">
            <v>0</v>
          </cell>
          <cell r="K61">
            <v>34360.9</v>
          </cell>
          <cell r="L61">
            <v>13.37</v>
          </cell>
        </row>
        <row r="62">
          <cell r="B62" t="str">
            <v>0000007069</v>
          </cell>
          <cell r="C62" t="str">
            <v>TEMPLE PLAYHOUSE ENRICHMENT SCHOOL INC.</v>
          </cell>
          <cell r="D62" t="str">
            <v>Single</v>
          </cell>
          <cell r="E62" t="str">
            <v>Com</v>
          </cell>
          <cell r="F62">
            <v>41606.628472222219</v>
          </cell>
          <cell r="G62">
            <v>100</v>
          </cell>
          <cell r="H62">
            <v>67011.06</v>
          </cell>
          <cell r="I62">
            <v>39152.26</v>
          </cell>
          <cell r="J62">
            <v>0</v>
          </cell>
          <cell r="K62">
            <v>27858.799999999999</v>
          </cell>
          <cell r="L62">
            <v>10.84</v>
          </cell>
        </row>
        <row r="63">
          <cell r="B63" t="str">
            <v>0000006067</v>
          </cell>
          <cell r="C63" t="str">
            <v>Village Children's Centre of Waterdown</v>
          </cell>
          <cell r="D63" t="str">
            <v>Single</v>
          </cell>
          <cell r="E63" t="str">
            <v>NP</v>
          </cell>
          <cell r="F63">
            <v>41604.629166666666</v>
          </cell>
          <cell r="G63">
            <v>100</v>
          </cell>
          <cell r="H63">
            <v>87592</v>
          </cell>
          <cell r="I63">
            <v>52228.800000000003</v>
          </cell>
          <cell r="J63">
            <v>0</v>
          </cell>
          <cell r="K63">
            <v>35363.199999999997</v>
          </cell>
          <cell r="L63">
            <v>13.76</v>
          </cell>
        </row>
        <row r="64">
          <cell r="B64" t="str">
            <v>0000005514</v>
          </cell>
          <cell r="C64" t="str">
            <v>VILLAGE TREEHOUSE CHILD CARE INC.</v>
          </cell>
          <cell r="D64" t="str">
            <v>Single</v>
          </cell>
          <cell r="E64" t="str">
            <v>Com</v>
          </cell>
          <cell r="F64">
            <v>41604.46875</v>
          </cell>
          <cell r="G64">
            <v>100</v>
          </cell>
          <cell r="H64">
            <v>80125.72</v>
          </cell>
          <cell r="I64">
            <v>55710.720000000001</v>
          </cell>
          <cell r="J64">
            <v>0</v>
          </cell>
          <cell r="K64">
            <v>24415</v>
          </cell>
          <cell r="L64">
            <v>9.5</v>
          </cell>
        </row>
        <row r="65">
          <cell r="B65" t="str">
            <v>0000083682</v>
          </cell>
          <cell r="C65" t="str">
            <v>Way to Learn Daycare</v>
          </cell>
          <cell r="D65" t="str">
            <v>Single</v>
          </cell>
          <cell r="E65" t="str">
            <v>Com</v>
          </cell>
          <cell r="F65">
            <v>41610.648611111108</v>
          </cell>
          <cell r="G65">
            <v>100</v>
          </cell>
          <cell r="H65">
            <v>43275.360000000001</v>
          </cell>
          <cell r="I65">
            <v>27855.360000000001</v>
          </cell>
          <cell r="J65">
            <v>0</v>
          </cell>
          <cell r="K65">
            <v>15420</v>
          </cell>
          <cell r="L65">
            <v>6</v>
          </cell>
        </row>
        <row r="66">
          <cell r="B66" t="str">
            <v>0000033910</v>
          </cell>
          <cell r="C66" t="str">
            <v>Westdale Children's School</v>
          </cell>
          <cell r="D66" t="str">
            <v>Single</v>
          </cell>
          <cell r="E66" t="str">
            <v>NP</v>
          </cell>
          <cell r="F66">
            <v>41607.629166666666</v>
          </cell>
          <cell r="G66">
            <v>100</v>
          </cell>
          <cell r="H66">
            <v>5394.5</v>
          </cell>
          <cell r="I66">
            <v>2901.6</v>
          </cell>
          <cell r="J66">
            <v>0</v>
          </cell>
          <cell r="K66">
            <v>2492.9</v>
          </cell>
          <cell r="L66">
            <v>0.97</v>
          </cell>
        </row>
        <row r="67">
          <cell r="B67" t="str">
            <v>0000005772</v>
          </cell>
          <cell r="C67" t="str">
            <v>Westdale Co-operative Preschool</v>
          </cell>
          <cell r="D67" t="str">
            <v>Single</v>
          </cell>
          <cell r="E67" t="str">
            <v>NP</v>
          </cell>
          <cell r="F67">
            <v>41604.64166666667</v>
          </cell>
          <cell r="G67">
            <v>100</v>
          </cell>
          <cell r="H67">
            <v>3981</v>
          </cell>
          <cell r="I67">
            <v>2901.6</v>
          </cell>
          <cell r="J67">
            <v>0</v>
          </cell>
          <cell r="K67">
            <v>1079.4000000000001</v>
          </cell>
          <cell r="L67">
            <v>0.42</v>
          </cell>
        </row>
        <row r="68">
          <cell r="B68" t="str">
            <v>0000005816</v>
          </cell>
          <cell r="C68" t="str">
            <v>Winona Children's Centre</v>
          </cell>
          <cell r="D68" t="str">
            <v>Single</v>
          </cell>
          <cell r="E68" t="str">
            <v>Com</v>
          </cell>
          <cell r="F68">
            <v>41607.632638888892</v>
          </cell>
          <cell r="G68">
            <v>100</v>
          </cell>
          <cell r="H68">
            <v>97192.12</v>
          </cell>
          <cell r="I68">
            <v>68767.92</v>
          </cell>
          <cell r="J68">
            <v>0</v>
          </cell>
          <cell r="K68">
            <v>28424.2</v>
          </cell>
          <cell r="L68">
            <v>11.06</v>
          </cell>
        </row>
        <row r="69">
          <cell r="B69" t="str">
            <v>0000002703</v>
          </cell>
          <cell r="D69" t="str">
            <v>Multi</v>
          </cell>
          <cell r="E69" t="str">
            <v>NP</v>
          </cell>
          <cell r="F69">
            <v>41603.59097222222</v>
          </cell>
          <cell r="G69">
            <v>100</v>
          </cell>
          <cell r="H69">
            <v>131455.4</v>
          </cell>
          <cell r="I69">
            <v>84630</v>
          </cell>
          <cell r="J69">
            <v>0</v>
          </cell>
          <cell r="K69">
            <v>46825.4</v>
          </cell>
          <cell r="L69">
            <v>18.22</v>
          </cell>
        </row>
        <row r="70">
          <cell r="B70" t="str">
            <v>0000002770</v>
          </cell>
          <cell r="D70" t="str">
            <v>Multi</v>
          </cell>
          <cell r="E70" t="str">
            <v>NP</v>
          </cell>
          <cell r="F70">
            <v>41607.620833333334</v>
          </cell>
          <cell r="G70">
            <v>100</v>
          </cell>
          <cell r="H70">
            <v>1506707.97</v>
          </cell>
          <cell r="I70">
            <v>961096.96999999986</v>
          </cell>
          <cell r="J70">
            <v>0</v>
          </cell>
          <cell r="K70">
            <v>545611.00000000012</v>
          </cell>
          <cell r="L70">
            <v>212.29999999999995</v>
          </cell>
        </row>
        <row r="71">
          <cell r="B71" t="str">
            <v>0000002847</v>
          </cell>
          <cell r="D71" t="str">
            <v>Multi</v>
          </cell>
          <cell r="E71" t="str">
            <v>NP</v>
          </cell>
          <cell r="F71">
            <v>41607.504861111112</v>
          </cell>
          <cell r="G71">
            <v>100</v>
          </cell>
          <cell r="H71">
            <v>83216.36</v>
          </cell>
          <cell r="I71">
            <v>53969.760000000002</v>
          </cell>
          <cell r="J71">
            <v>0</v>
          </cell>
          <cell r="K71">
            <v>29246.6</v>
          </cell>
          <cell r="L71">
            <v>11.379999999999999</v>
          </cell>
        </row>
        <row r="72">
          <cell r="B72" t="str">
            <v>0000002976</v>
          </cell>
          <cell r="D72" t="str">
            <v>Multi</v>
          </cell>
          <cell r="E72" t="str">
            <v>NP</v>
          </cell>
          <cell r="F72">
            <v>41611.459722222222</v>
          </cell>
          <cell r="G72">
            <v>100</v>
          </cell>
          <cell r="H72">
            <v>139256.26</v>
          </cell>
          <cell r="I72">
            <v>97493.760000000009</v>
          </cell>
          <cell r="J72">
            <v>0</v>
          </cell>
          <cell r="K72">
            <v>41762.5</v>
          </cell>
          <cell r="L72">
            <v>16.25</v>
          </cell>
        </row>
        <row r="73">
          <cell r="B73" t="str">
            <v>0000026042</v>
          </cell>
          <cell r="D73" t="str">
            <v>Multi</v>
          </cell>
          <cell r="E73" t="str">
            <v>Com</v>
          </cell>
          <cell r="F73">
            <v>41604.585416666669</v>
          </cell>
          <cell r="G73">
            <v>100</v>
          </cell>
          <cell r="H73">
            <v>84285.82</v>
          </cell>
          <cell r="I73">
            <v>51184.22</v>
          </cell>
          <cell r="J73">
            <v>0</v>
          </cell>
          <cell r="K73">
            <v>33101.599999999999</v>
          </cell>
          <cell r="L73">
            <v>12.879999999999999</v>
          </cell>
        </row>
        <row r="74">
          <cell r="B74" t="str">
            <v>0000004137</v>
          </cell>
          <cell r="D74" t="str">
            <v>Multi</v>
          </cell>
          <cell r="E74" t="str">
            <v>NP</v>
          </cell>
          <cell r="F74">
            <v>41607.531944444447</v>
          </cell>
          <cell r="G74">
            <v>100</v>
          </cell>
          <cell r="H74">
            <v>201666.5</v>
          </cell>
          <cell r="I74">
            <v>127496.3</v>
          </cell>
          <cell r="J74">
            <v>0</v>
          </cell>
          <cell r="K74">
            <v>74170.2</v>
          </cell>
          <cell r="L74">
            <v>28.86</v>
          </cell>
        </row>
        <row r="75">
          <cell r="B75" t="str">
            <v>0000075862</v>
          </cell>
          <cell r="D75" t="str">
            <v>Multi</v>
          </cell>
          <cell r="E75" t="str">
            <v>Com</v>
          </cell>
          <cell r="F75">
            <v>41611.475694444445</v>
          </cell>
          <cell r="G75">
            <v>100</v>
          </cell>
          <cell r="H75">
            <v>200096.74</v>
          </cell>
          <cell r="I75">
            <v>125566.73999999999</v>
          </cell>
          <cell r="J75">
            <v>0</v>
          </cell>
          <cell r="K75">
            <v>74530</v>
          </cell>
          <cell r="L75">
            <v>29</v>
          </cell>
        </row>
        <row r="76">
          <cell r="B76" t="str">
            <v>0000040311</v>
          </cell>
          <cell r="D76" t="str">
            <v>Multi</v>
          </cell>
          <cell r="E76" t="str">
            <v>Com</v>
          </cell>
          <cell r="F76">
            <v>41604.482638888891</v>
          </cell>
          <cell r="G76">
            <v>100</v>
          </cell>
          <cell r="H76">
            <v>128721.54999999999</v>
          </cell>
          <cell r="I76">
            <v>80122.849999999991</v>
          </cell>
          <cell r="J76">
            <v>0</v>
          </cell>
          <cell r="K76">
            <v>48598.7</v>
          </cell>
          <cell r="L76">
            <v>18.91</v>
          </cell>
        </row>
        <row r="77">
          <cell r="B77" t="str">
            <v>0000005127</v>
          </cell>
          <cell r="D77" t="str">
            <v>Multi</v>
          </cell>
          <cell r="E77" t="str">
            <v>NP</v>
          </cell>
          <cell r="F77">
            <v>41605.689583333333</v>
          </cell>
          <cell r="G77">
            <v>100</v>
          </cell>
          <cell r="H77">
            <v>981921.89999999991</v>
          </cell>
          <cell r="I77">
            <v>327474.57999999996</v>
          </cell>
          <cell r="J77">
            <v>434378.22</v>
          </cell>
          <cell r="K77">
            <v>220069.1</v>
          </cell>
          <cell r="L77">
            <v>85.63</v>
          </cell>
        </row>
        <row r="78">
          <cell r="B78" t="str">
            <v>0000006038</v>
          </cell>
          <cell r="D78" t="str">
            <v>Multi</v>
          </cell>
          <cell r="E78" t="str">
            <v>NP</v>
          </cell>
          <cell r="F78">
            <v>41606.467361111114</v>
          </cell>
          <cell r="G78">
            <v>100</v>
          </cell>
          <cell r="H78">
            <v>746797.02</v>
          </cell>
          <cell r="I78">
            <v>467643.62</v>
          </cell>
          <cell r="J78">
            <v>0</v>
          </cell>
          <cell r="K78">
            <v>279153.40000000002</v>
          </cell>
          <cell r="L78">
            <v>108.61999999999999</v>
          </cell>
        </row>
        <row r="79">
          <cell r="B79" t="str">
            <v>0000005730</v>
          </cell>
          <cell r="D79" t="str">
            <v>Multi</v>
          </cell>
          <cell r="E79" t="str">
            <v>NP</v>
          </cell>
          <cell r="F79">
            <v>41611.477083333331</v>
          </cell>
          <cell r="G79">
            <v>100</v>
          </cell>
          <cell r="H79">
            <v>150114.94</v>
          </cell>
          <cell r="I79">
            <v>94011.839999999997</v>
          </cell>
          <cell r="J79">
            <v>0</v>
          </cell>
          <cell r="K79">
            <v>56103.1</v>
          </cell>
          <cell r="L79">
            <v>21.83</v>
          </cell>
        </row>
        <row r="80">
          <cell r="B80" t="str">
            <v>0000005764</v>
          </cell>
          <cell r="D80" t="str">
            <v>Multi</v>
          </cell>
          <cell r="E80" t="str">
            <v>NP</v>
          </cell>
          <cell r="F80">
            <v>41607.447916666664</v>
          </cell>
          <cell r="G80">
            <v>100</v>
          </cell>
          <cell r="H80">
            <v>40799.040000000001</v>
          </cell>
          <cell r="I80">
            <v>28000.440000000002</v>
          </cell>
          <cell r="J80">
            <v>0</v>
          </cell>
          <cell r="K80">
            <v>12798.6</v>
          </cell>
          <cell r="L80">
            <v>4.9800000000000004</v>
          </cell>
        </row>
        <row r="81">
          <cell r="B81" t="str">
            <v>0000002699</v>
          </cell>
          <cell r="D81" t="str">
            <v>Multi</v>
          </cell>
          <cell r="E81" t="str">
            <v>NP</v>
          </cell>
          <cell r="F81">
            <v>41610.444444444445</v>
          </cell>
          <cell r="G81">
            <v>100</v>
          </cell>
          <cell r="H81">
            <v>835469.93000000028</v>
          </cell>
          <cell r="I81">
            <v>567804.43000000028</v>
          </cell>
          <cell r="J81">
            <v>0</v>
          </cell>
          <cell r="K81">
            <v>267665.5</v>
          </cell>
          <cell r="L81">
            <v>104.15</v>
          </cell>
        </row>
        <row r="82">
          <cell r="B82" t="str">
            <v>0000007346</v>
          </cell>
          <cell r="D82" t="str">
            <v>Multi</v>
          </cell>
          <cell r="E82" t="str">
            <v>NP</v>
          </cell>
          <cell r="F82">
            <v>41612.652083333334</v>
          </cell>
          <cell r="G82">
            <v>100</v>
          </cell>
          <cell r="H82">
            <v>169835.94</v>
          </cell>
          <cell r="I82">
            <v>98364.24</v>
          </cell>
          <cell r="J82">
            <v>0</v>
          </cell>
          <cell r="K82">
            <v>71471.7</v>
          </cell>
          <cell r="L82">
            <v>27.810000000000002</v>
          </cell>
        </row>
      </sheetData>
      <sheetData sheetId="8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Method</v>
          </cell>
          <cell r="G3" t="str">
            <v>FTE (Calc)</v>
          </cell>
          <cell r="H3" t="str">
            <v>Total WI</v>
          </cell>
          <cell r="I3" t="str">
            <v>Final</v>
          </cell>
        </row>
        <row r="4">
          <cell r="B4" t="str">
            <v>0000000829</v>
          </cell>
          <cell r="C4" t="str">
            <v>Benjamin Bunny Nursery School</v>
          </cell>
          <cell r="D4" t="str">
            <v>Single</v>
          </cell>
          <cell r="E4" t="str">
            <v>NP</v>
          </cell>
          <cell r="F4" t="str">
            <v>Upload</v>
          </cell>
          <cell r="G4">
            <v>1.26</v>
          </cell>
          <cell r="H4">
            <v>1.26</v>
          </cell>
          <cell r="I4">
            <v>1339</v>
          </cell>
        </row>
        <row r="5">
          <cell r="B5" t="str">
            <v>0000002301</v>
          </cell>
          <cell r="C5" t="str">
            <v>Farmers Dell Cooperative Preschool of Glanbrook</v>
          </cell>
          <cell r="D5" t="str">
            <v>Single</v>
          </cell>
          <cell r="E5" t="str">
            <v>NP</v>
          </cell>
          <cell r="F5" t="str">
            <v>Upload</v>
          </cell>
          <cell r="G5">
            <v>0.63</v>
          </cell>
          <cell r="H5">
            <v>0.63</v>
          </cell>
          <cell r="I5">
            <v>670</v>
          </cell>
        </row>
        <row r="6">
          <cell r="B6" t="str">
            <v>0000005253</v>
          </cell>
          <cell r="C6" t="str">
            <v>St James Co-op  Nursery School of Dundas</v>
          </cell>
          <cell r="D6" t="str">
            <v>Single</v>
          </cell>
          <cell r="E6" t="str">
            <v>NP</v>
          </cell>
          <cell r="F6" t="str">
            <v>Upload</v>
          </cell>
          <cell r="G6">
            <v>1.1499999999999999</v>
          </cell>
          <cell r="H6">
            <v>1.0499999999999998</v>
          </cell>
          <cell r="I6">
            <v>1116</v>
          </cell>
        </row>
        <row r="7">
          <cell r="B7" t="str">
            <v>0000005306</v>
          </cell>
          <cell r="C7" t="str">
            <v>Stoney Creek Co-op Preschool Inc</v>
          </cell>
          <cell r="D7" t="str">
            <v>Single</v>
          </cell>
          <cell r="E7" t="str">
            <v>NP</v>
          </cell>
          <cell r="F7" t="str">
            <v>Upload</v>
          </cell>
          <cell r="G7">
            <v>0.42</v>
          </cell>
          <cell r="H7">
            <v>0.42</v>
          </cell>
          <cell r="I7">
            <v>446</v>
          </cell>
        </row>
        <row r="8">
          <cell r="B8" t="str">
            <v>0000033910</v>
          </cell>
          <cell r="C8" t="str">
            <v>Westdale Children's School</v>
          </cell>
          <cell r="D8" t="str">
            <v>Single</v>
          </cell>
          <cell r="E8" t="str">
            <v>NP</v>
          </cell>
          <cell r="F8" t="str">
            <v>Upload</v>
          </cell>
          <cell r="G8">
            <v>0.97</v>
          </cell>
          <cell r="H8">
            <v>0.84</v>
          </cell>
          <cell r="I8">
            <v>893</v>
          </cell>
        </row>
        <row r="9">
          <cell r="B9" t="str">
            <v>0000000559</v>
          </cell>
          <cell r="C9" t="str">
            <v>Ancaster Small Fry Co-op Preschool</v>
          </cell>
          <cell r="D9" t="str">
            <v>Single</v>
          </cell>
          <cell r="E9" t="str">
            <v>NP</v>
          </cell>
          <cell r="F9" t="str">
            <v>Upload</v>
          </cell>
          <cell r="G9">
            <v>0.73</v>
          </cell>
          <cell r="H9">
            <v>0.73</v>
          </cell>
          <cell r="I9">
            <v>776</v>
          </cell>
        </row>
        <row r="10">
          <cell r="B10" t="str">
            <v>0000007095</v>
          </cell>
          <cell r="C10" t="str">
            <v>Chestnut Tree Preschool Inc</v>
          </cell>
          <cell r="D10" t="str">
            <v>Single</v>
          </cell>
          <cell r="E10" t="str">
            <v>NP</v>
          </cell>
          <cell r="F10" t="str">
            <v>Upload</v>
          </cell>
          <cell r="G10">
            <v>3.14</v>
          </cell>
          <cell r="H10">
            <v>3.14</v>
          </cell>
          <cell r="I10">
            <v>3338</v>
          </cell>
        </row>
        <row r="11">
          <cell r="B11" t="str">
            <v>0000007093</v>
          </cell>
          <cell r="C11" t="str">
            <v>Jacks &amp; Jills Co-op Preschool of Ancaster Inc</v>
          </cell>
          <cell r="D11" t="str">
            <v>Single</v>
          </cell>
          <cell r="E11" t="str">
            <v>NP</v>
          </cell>
          <cell r="F11" t="str">
            <v>Upload</v>
          </cell>
          <cell r="G11">
            <v>0.97</v>
          </cell>
          <cell r="H11">
            <v>0.84</v>
          </cell>
          <cell r="I11">
            <v>893</v>
          </cell>
        </row>
        <row r="12">
          <cell r="B12" t="str">
            <v>0000004010</v>
          </cell>
          <cell r="C12" t="str">
            <v>Mother Goose Coop Preschool Inc</v>
          </cell>
          <cell r="D12" t="str">
            <v>Single</v>
          </cell>
          <cell r="E12" t="str">
            <v>NP</v>
          </cell>
          <cell r="F12" t="str">
            <v>Upload</v>
          </cell>
          <cell r="G12">
            <v>0.63</v>
          </cell>
          <cell r="H12">
            <v>0.63</v>
          </cell>
          <cell r="I12">
            <v>670</v>
          </cell>
        </row>
        <row r="13">
          <cell r="B13" t="str">
            <v>0000007091</v>
          </cell>
          <cell r="C13" t="str">
            <v>Peter Pan Co-op Preschool of Hamilton</v>
          </cell>
          <cell r="D13" t="str">
            <v>Single</v>
          </cell>
          <cell r="E13" t="str">
            <v>NP</v>
          </cell>
          <cell r="F13" t="str">
            <v>Upload</v>
          </cell>
          <cell r="G13">
            <v>0.94</v>
          </cell>
          <cell r="H13">
            <v>0.84</v>
          </cell>
          <cell r="I13">
            <v>893</v>
          </cell>
        </row>
        <row r="14">
          <cell r="B14" t="str">
            <v>0000005772</v>
          </cell>
          <cell r="C14" t="str">
            <v>Westdale Co-op Preschool</v>
          </cell>
          <cell r="D14" t="str">
            <v>Single</v>
          </cell>
          <cell r="E14" t="str">
            <v>NP</v>
          </cell>
          <cell r="F14" t="str">
            <v>Upload</v>
          </cell>
          <cell r="G14">
            <v>0.42</v>
          </cell>
          <cell r="H14">
            <v>0.42</v>
          </cell>
          <cell r="I14">
            <v>446</v>
          </cell>
        </row>
        <row r="15">
          <cell r="B15" t="str">
            <v>0000027419</v>
          </cell>
          <cell r="C15" t="str">
            <v>Awesome Beginnings Co-op Nursery School Inc</v>
          </cell>
          <cell r="D15" t="str">
            <v>Single</v>
          </cell>
          <cell r="E15" t="str">
            <v>NP</v>
          </cell>
          <cell r="F15" t="str">
            <v>Upload</v>
          </cell>
          <cell r="G15">
            <v>1.36</v>
          </cell>
          <cell r="H15">
            <v>1.2599999999999998</v>
          </cell>
          <cell r="I15">
            <v>1339</v>
          </cell>
        </row>
        <row r="16">
          <cell r="B16" t="str">
            <v>0000003559</v>
          </cell>
          <cell r="C16" t="str">
            <v>Little Mountaineers</v>
          </cell>
          <cell r="D16" t="str">
            <v>Single</v>
          </cell>
          <cell r="E16" t="str">
            <v>NP</v>
          </cell>
          <cell r="F16" t="str">
            <v>Upload</v>
          </cell>
          <cell r="G16">
            <v>0.73</v>
          </cell>
          <cell r="H16">
            <v>0.73</v>
          </cell>
          <cell r="I16">
            <v>776</v>
          </cell>
        </row>
        <row r="17">
          <cell r="B17" t="str">
            <v>0000004620</v>
          </cell>
          <cell r="C17" t="str">
            <v>Pied Piper Co-op Preschool of Hamilton Inc</v>
          </cell>
          <cell r="D17" t="str">
            <v>Single</v>
          </cell>
          <cell r="E17" t="str">
            <v>NP</v>
          </cell>
          <cell r="F17" t="str">
            <v>Upload</v>
          </cell>
          <cell r="G17">
            <v>0.52</v>
          </cell>
          <cell r="H17">
            <v>0.52</v>
          </cell>
          <cell r="I17">
            <v>553</v>
          </cell>
        </row>
        <row r="18">
          <cell r="B18" t="str">
            <v>0000005260</v>
          </cell>
          <cell r="C18" t="str">
            <v>St Mark's Co-op Preschool Inc</v>
          </cell>
          <cell r="D18" t="str">
            <v>Single</v>
          </cell>
          <cell r="E18" t="str">
            <v>NP</v>
          </cell>
          <cell r="F18" t="str">
            <v>Upload</v>
          </cell>
          <cell r="G18">
            <v>0.1</v>
          </cell>
          <cell r="H18">
            <v>0.1</v>
          </cell>
          <cell r="I18">
            <v>106</v>
          </cell>
        </row>
        <row r="19">
          <cell r="B19" t="str">
            <v>0000002470</v>
          </cell>
          <cell r="C19" t="str">
            <v>Garside Day Care Centre</v>
          </cell>
          <cell r="D19" t="str">
            <v>Single</v>
          </cell>
          <cell r="E19" t="str">
            <v>NP</v>
          </cell>
          <cell r="F19" t="str">
            <v>via OCCMS</v>
          </cell>
          <cell r="G19">
            <v>8.75</v>
          </cell>
          <cell r="H19">
            <v>7</v>
          </cell>
          <cell r="I19">
            <v>7440</v>
          </cell>
        </row>
        <row r="20">
          <cell r="B20" t="str">
            <v>0000002727</v>
          </cell>
          <cell r="C20" t="str">
            <v>Hamilton Early Learning Centre</v>
          </cell>
          <cell r="D20" t="str">
            <v>Single</v>
          </cell>
          <cell r="E20" t="str">
            <v>NP</v>
          </cell>
          <cell r="F20" t="str">
            <v>via OCCMS</v>
          </cell>
          <cell r="G20">
            <v>9</v>
          </cell>
          <cell r="H20">
            <v>7.5</v>
          </cell>
          <cell r="I20">
            <v>7968</v>
          </cell>
        </row>
        <row r="21">
          <cell r="B21" t="str">
            <v>0000003560</v>
          </cell>
          <cell r="C21" t="str">
            <v>Little Peoples Day Care</v>
          </cell>
          <cell r="D21" t="str">
            <v>Single</v>
          </cell>
          <cell r="E21" t="str">
            <v>NP</v>
          </cell>
          <cell r="F21" t="str">
            <v>via OCCMS</v>
          </cell>
          <cell r="G21">
            <v>31.99</v>
          </cell>
          <cell r="H21">
            <v>27.74</v>
          </cell>
          <cell r="I21">
            <v>29484</v>
          </cell>
        </row>
        <row r="22">
          <cell r="B22" t="str">
            <v>0000004505</v>
          </cell>
          <cell r="C22" t="str">
            <v>Paramount Family Centre</v>
          </cell>
          <cell r="D22" t="str">
            <v>Single</v>
          </cell>
          <cell r="E22" t="str">
            <v>NP</v>
          </cell>
          <cell r="F22" t="str">
            <v>via OCCMS</v>
          </cell>
          <cell r="G22">
            <v>13.34</v>
          </cell>
          <cell r="H22">
            <v>11.34</v>
          </cell>
          <cell r="I22">
            <v>12060</v>
          </cell>
        </row>
        <row r="23">
          <cell r="B23" t="str">
            <v>Journal</v>
          </cell>
          <cell r="C23" t="str">
            <v>Red Hill Family Centre</v>
          </cell>
          <cell r="D23" t="str">
            <v>Single</v>
          </cell>
          <cell r="E23" t="str">
            <v>NP</v>
          </cell>
          <cell r="F23" t="str">
            <v>via OCCMS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0000032082</v>
          </cell>
          <cell r="C24" t="str">
            <v>St. Martin's Manor Early Learning Centre</v>
          </cell>
          <cell r="D24" t="str">
            <v>Single</v>
          </cell>
          <cell r="E24" t="str">
            <v>NP</v>
          </cell>
          <cell r="F24" t="str">
            <v>via OCCMS</v>
          </cell>
          <cell r="G24">
            <v>9.5299999999999994</v>
          </cell>
          <cell r="H24">
            <v>8.629999999999999</v>
          </cell>
          <cell r="I24">
            <v>9180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 t="str">
            <v>via OCCMS</v>
          </cell>
          <cell r="G25">
            <v>6.25</v>
          </cell>
          <cell r="H25">
            <v>76.5</v>
          </cell>
          <cell r="I25">
            <v>81324</v>
          </cell>
        </row>
        <row r="26">
          <cell r="B26" t="str">
            <v>0000003481</v>
          </cell>
          <cell r="C26" t="str">
            <v>LeBallon Rouge De Hamilton</v>
          </cell>
          <cell r="D26" t="str">
            <v>Single</v>
          </cell>
          <cell r="E26" t="str">
            <v>NP</v>
          </cell>
          <cell r="F26" t="str">
            <v>via OCCMS</v>
          </cell>
          <cell r="G26">
            <v>11.58</v>
          </cell>
          <cell r="H26">
            <v>11.08</v>
          </cell>
          <cell r="I26">
            <v>11784</v>
          </cell>
        </row>
        <row r="27">
          <cell r="B27" t="str">
            <v>0000062723</v>
          </cell>
          <cell r="C27" t="str">
            <v>Niwasa Early Learning and Care Centre</v>
          </cell>
          <cell r="D27" t="str">
            <v>Single</v>
          </cell>
          <cell r="E27" t="str">
            <v>NP</v>
          </cell>
          <cell r="F27" t="str">
            <v>via OCCMS</v>
          </cell>
          <cell r="G27">
            <v>4.0199999999999996</v>
          </cell>
          <cell r="H27">
            <v>3.1299999999999994</v>
          </cell>
          <cell r="I27">
            <v>3324</v>
          </cell>
        </row>
        <row r="28">
          <cell r="B28" t="str">
            <v>0000010875</v>
          </cell>
          <cell r="C28" t="str">
            <v>Redeemer University College</v>
          </cell>
          <cell r="D28" t="str">
            <v>Single</v>
          </cell>
          <cell r="E28" t="str">
            <v>NP</v>
          </cell>
          <cell r="F28" t="str">
            <v>via OCCMS</v>
          </cell>
          <cell r="G28">
            <v>5.6</v>
          </cell>
          <cell r="H28">
            <v>4.83</v>
          </cell>
          <cell r="I28">
            <v>5136</v>
          </cell>
        </row>
        <row r="29">
          <cell r="B29" t="str">
            <v>0000076745</v>
          </cell>
          <cell r="C29" t="str">
            <v>St Joachim Children's Centre of Ancaster Inc</v>
          </cell>
          <cell r="D29" t="str">
            <v>Single</v>
          </cell>
          <cell r="E29" t="str">
            <v>NP</v>
          </cell>
          <cell r="F29" t="str">
            <v>via OCCMS</v>
          </cell>
          <cell r="G29">
            <v>12.5</v>
          </cell>
          <cell r="H29">
            <v>12</v>
          </cell>
          <cell r="I29">
            <v>12756</v>
          </cell>
        </row>
        <row r="30">
          <cell r="B30" t="str">
            <v>0000005244</v>
          </cell>
          <cell r="C30" t="str">
            <v>St Matthew's Children's Centre</v>
          </cell>
          <cell r="D30" t="str">
            <v>Single</v>
          </cell>
          <cell r="E30" t="str">
            <v>NP</v>
          </cell>
          <cell r="F30" t="str">
            <v>via OCCMS</v>
          </cell>
          <cell r="G30">
            <v>10</v>
          </cell>
          <cell r="H30">
            <v>8.5</v>
          </cell>
          <cell r="I30">
            <v>6381</v>
          </cell>
        </row>
        <row r="31">
          <cell r="B31" t="str">
            <v>0000005248</v>
          </cell>
          <cell r="C31" t="str">
            <v>St Peter's Children's Day Care Centre of Hamiton</v>
          </cell>
          <cell r="D31" t="str">
            <v>Single</v>
          </cell>
          <cell r="E31" t="str">
            <v>NP</v>
          </cell>
          <cell r="F31" t="str">
            <v>via OCCMS</v>
          </cell>
          <cell r="G31">
            <v>10.49</v>
          </cell>
          <cell r="H31">
            <v>9.74</v>
          </cell>
          <cell r="I31">
            <v>10356</v>
          </cell>
        </row>
        <row r="32">
          <cell r="B32" t="str">
            <v>0000005387</v>
          </cell>
          <cell r="C32" t="str">
            <v>Tapawingo Day Care</v>
          </cell>
          <cell r="D32" t="str">
            <v>Single</v>
          </cell>
          <cell r="E32" t="str">
            <v>NP</v>
          </cell>
          <cell r="F32" t="str">
            <v>via OCCMS</v>
          </cell>
          <cell r="G32">
            <v>13.37</v>
          </cell>
          <cell r="H32">
            <v>12.370000000000001</v>
          </cell>
          <cell r="I32">
            <v>13152</v>
          </cell>
        </row>
        <row r="33">
          <cell r="B33" t="str">
            <v>0000006067</v>
          </cell>
          <cell r="C33" t="str">
            <v>Village Children's Centre of Waterdown</v>
          </cell>
          <cell r="D33" t="str">
            <v>Single</v>
          </cell>
          <cell r="E33" t="str">
            <v>NP</v>
          </cell>
          <cell r="F33" t="str">
            <v>via OCCMS</v>
          </cell>
          <cell r="G33">
            <v>13.76</v>
          </cell>
          <cell r="H33">
            <v>11.76</v>
          </cell>
          <cell r="I33">
            <v>12504</v>
          </cell>
        </row>
        <row r="34">
          <cell r="B34" t="str">
            <v>0000002462</v>
          </cell>
          <cell r="C34" t="str">
            <v>Galbraith Day Care Services Inc</v>
          </cell>
          <cell r="D34" t="str">
            <v>Single</v>
          </cell>
          <cell r="E34" t="str">
            <v>NP</v>
          </cell>
          <cell r="F34" t="str">
            <v>via OCCMS</v>
          </cell>
          <cell r="G34">
            <v>3.25</v>
          </cell>
          <cell r="H34">
            <v>60.75</v>
          </cell>
          <cell r="I34">
            <v>64572</v>
          </cell>
        </row>
        <row r="35">
          <cell r="B35" t="str">
            <v>0000003110</v>
          </cell>
          <cell r="C35" t="str">
            <v>Jamesville Children's Day Care Centre</v>
          </cell>
          <cell r="D35" t="str">
            <v>Single</v>
          </cell>
          <cell r="E35" t="str">
            <v>NP</v>
          </cell>
          <cell r="F35" t="str">
            <v>via OCCMS</v>
          </cell>
          <cell r="G35">
            <v>19.29</v>
          </cell>
          <cell r="H35">
            <v>18.54</v>
          </cell>
          <cell r="I35">
            <v>19704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 t="str">
            <v>via OCCMS</v>
          </cell>
          <cell r="G36">
            <v>8.1</v>
          </cell>
          <cell r="H36">
            <v>7.75</v>
          </cell>
          <cell r="I36">
            <v>8244</v>
          </cell>
        </row>
        <row r="37">
          <cell r="B37" t="str">
            <v>0000003852</v>
          </cell>
          <cell r="C37" t="str">
            <v>McMaster Children's Centre Inc</v>
          </cell>
          <cell r="D37" t="str">
            <v>Single</v>
          </cell>
          <cell r="E37" t="str">
            <v>NP</v>
          </cell>
          <cell r="F37" t="str">
            <v>via OCCMS</v>
          </cell>
          <cell r="G37">
            <v>14</v>
          </cell>
          <cell r="H37">
            <v>12.5</v>
          </cell>
          <cell r="I37">
            <v>13284</v>
          </cell>
        </row>
        <row r="38">
          <cell r="B38" t="str">
            <v>0000003856</v>
          </cell>
          <cell r="C38" t="str">
            <v>McMaster Students Union Incorporated</v>
          </cell>
          <cell r="D38" t="str">
            <v>Single</v>
          </cell>
          <cell r="E38" t="str">
            <v>NP</v>
          </cell>
          <cell r="F38" t="str">
            <v>via OCCMS</v>
          </cell>
          <cell r="G38">
            <v>9.32</v>
          </cell>
          <cell r="H38">
            <v>7</v>
          </cell>
          <cell r="I38">
            <v>7440</v>
          </cell>
        </row>
        <row r="39">
          <cell r="B39" t="str">
            <v>0000004258</v>
          </cell>
          <cell r="C39" t="str">
            <v>Noah's Ark Children's Centre</v>
          </cell>
          <cell r="D39" t="str">
            <v>Single</v>
          </cell>
          <cell r="E39" t="str">
            <v>NP</v>
          </cell>
          <cell r="F39" t="str">
            <v>via OCCMS</v>
          </cell>
          <cell r="G39">
            <v>10.73</v>
          </cell>
          <cell r="H39">
            <v>8.5999999999999979</v>
          </cell>
          <cell r="I39">
            <v>9144</v>
          </cell>
        </row>
        <row r="40">
          <cell r="B40" t="str">
            <v>0000002703</v>
          </cell>
          <cell r="C40" t="str">
            <v>Hamilton East Kiwanis Boys &amp; Girls Club</v>
          </cell>
          <cell r="D40" t="str">
            <v>Multi</v>
          </cell>
          <cell r="E40" t="str">
            <v>NP</v>
          </cell>
          <cell r="F40" t="str">
            <v>via OCCMS</v>
          </cell>
          <cell r="G40">
            <v>18.22</v>
          </cell>
          <cell r="H40">
            <v>16.84</v>
          </cell>
          <cell r="I40">
            <v>17904</v>
          </cell>
        </row>
        <row r="41">
          <cell r="B41" t="str">
            <v>0000002770</v>
          </cell>
          <cell r="C41" t="str">
            <v>Hamilton-Wentworth Catholic Child Care Centres Inc</v>
          </cell>
          <cell r="D41" t="str">
            <v>Multi</v>
          </cell>
          <cell r="E41" t="str">
            <v>NP</v>
          </cell>
          <cell r="F41" t="str">
            <v>via OCCMS</v>
          </cell>
          <cell r="G41">
            <v>212.29999999999995</v>
          </cell>
          <cell r="H41">
            <v>198.54999999999993</v>
          </cell>
          <cell r="I41">
            <v>210984</v>
          </cell>
        </row>
        <row r="42">
          <cell r="B42" t="str">
            <v>0000002847</v>
          </cell>
          <cell r="C42" t="str">
            <v>Heritage Green Child Care Inc</v>
          </cell>
          <cell r="D42" t="str">
            <v>Multi</v>
          </cell>
          <cell r="E42" t="str">
            <v>NP</v>
          </cell>
          <cell r="F42" t="str">
            <v>via OCCMS</v>
          </cell>
          <cell r="G42">
            <v>11.379999999999999</v>
          </cell>
          <cell r="H42">
            <v>10</v>
          </cell>
          <cell r="I42">
            <v>10632</v>
          </cell>
        </row>
        <row r="43">
          <cell r="B43" t="str">
            <v>0000002976</v>
          </cell>
          <cell r="C43" t="str">
            <v>Infant Jesus Kindergarten</v>
          </cell>
          <cell r="D43" t="str">
            <v>Multi</v>
          </cell>
          <cell r="E43" t="str">
            <v>NP</v>
          </cell>
          <cell r="F43" t="str">
            <v>via OCCMS</v>
          </cell>
          <cell r="G43">
            <v>16.25</v>
          </cell>
          <cell r="H43">
            <v>12.75</v>
          </cell>
          <cell r="I43">
            <v>13548</v>
          </cell>
        </row>
        <row r="44">
          <cell r="B44" t="str">
            <v>0000004137</v>
          </cell>
          <cell r="C44" t="str">
            <v>Mt Hamilton Baptist Day Care Centre</v>
          </cell>
          <cell r="D44" t="str">
            <v>Multi</v>
          </cell>
          <cell r="E44" t="str">
            <v>NP</v>
          </cell>
          <cell r="F44" t="str">
            <v>via OCCMS</v>
          </cell>
          <cell r="G44">
            <v>28.86</v>
          </cell>
          <cell r="H44">
            <v>26.729999999999997</v>
          </cell>
          <cell r="I44">
            <v>28416</v>
          </cell>
        </row>
        <row r="45">
          <cell r="B45" t="str">
            <v>0000005127</v>
          </cell>
          <cell r="C45" t="str">
            <v>Today's Family</v>
          </cell>
          <cell r="D45" t="str">
            <v>Multi</v>
          </cell>
          <cell r="E45" t="str">
            <v>NP</v>
          </cell>
          <cell r="F45" t="str">
            <v>via OCCMS</v>
          </cell>
          <cell r="G45">
            <v>85.63</v>
          </cell>
          <cell r="H45">
            <v>188.36</v>
          </cell>
          <cell r="I45">
            <v>200226.68</v>
          </cell>
        </row>
        <row r="46">
          <cell r="B46" t="str">
            <v>0000006038</v>
          </cell>
          <cell r="C46" t="str">
            <v>Umbrella Family &amp; Child Centre of Hamilton</v>
          </cell>
          <cell r="D46" t="str">
            <v>Multi</v>
          </cell>
          <cell r="E46" t="str">
            <v>NP</v>
          </cell>
          <cell r="F46" t="str">
            <v>via OCCMS</v>
          </cell>
          <cell r="G46">
            <v>108.61999999999999</v>
          </cell>
          <cell r="H46">
            <v>99.370000000000019</v>
          </cell>
          <cell r="I46">
            <v>105636</v>
          </cell>
        </row>
        <row r="47">
          <cell r="B47" t="str">
            <v>0000005730</v>
          </cell>
          <cell r="C47" t="str">
            <v>Waterdown District Children's Centre</v>
          </cell>
          <cell r="D47" t="str">
            <v>Multi</v>
          </cell>
          <cell r="E47" t="str">
            <v>NP</v>
          </cell>
          <cell r="F47" t="str">
            <v>via OCCMS</v>
          </cell>
          <cell r="G47">
            <v>21.83</v>
          </cell>
          <cell r="H47">
            <v>20.830000000000002</v>
          </cell>
          <cell r="I47">
            <v>22140</v>
          </cell>
        </row>
        <row r="48">
          <cell r="B48" t="str">
            <v>0000005764</v>
          </cell>
          <cell r="C48" t="str">
            <v>Wesley Urban Ministries Inc</v>
          </cell>
          <cell r="D48" t="str">
            <v>Multi</v>
          </cell>
          <cell r="E48" t="str">
            <v>NP</v>
          </cell>
          <cell r="F48" t="str">
            <v>via OCCMS</v>
          </cell>
          <cell r="G48">
            <v>4.9800000000000004</v>
          </cell>
          <cell r="H48">
            <v>4.8499999999999996</v>
          </cell>
          <cell r="I48">
            <v>5160</v>
          </cell>
        </row>
        <row r="49">
          <cell r="B49" t="str">
            <v>0000002699</v>
          </cell>
          <cell r="C49" t="str">
            <v>YMCA Day Care Centres</v>
          </cell>
          <cell r="D49" t="str">
            <v>Multi</v>
          </cell>
          <cell r="E49" t="str">
            <v>NP</v>
          </cell>
          <cell r="F49" t="str">
            <v>via OCCMS</v>
          </cell>
          <cell r="G49">
            <v>104.15</v>
          </cell>
          <cell r="H49">
            <v>100.15</v>
          </cell>
          <cell r="I49">
            <v>106464</v>
          </cell>
        </row>
        <row r="50">
          <cell r="B50" t="str">
            <v>0000007346</v>
          </cell>
          <cell r="C50" t="str">
            <v>YWCA Daycares</v>
          </cell>
          <cell r="D50" t="str">
            <v>Multi</v>
          </cell>
          <cell r="E50" t="str">
            <v>NP</v>
          </cell>
          <cell r="F50" t="str">
            <v>via OCCMS</v>
          </cell>
          <cell r="G50">
            <v>27.810000000000002</v>
          </cell>
          <cell r="H50">
            <v>21.65</v>
          </cell>
          <cell r="I50">
            <v>23016</v>
          </cell>
        </row>
        <row r="51">
          <cell r="B51" t="str">
            <v>0000036066</v>
          </cell>
          <cell r="C51" t="str">
            <v>Dundas Valley Montessori School</v>
          </cell>
          <cell r="D51" t="str">
            <v>Single</v>
          </cell>
          <cell r="E51" t="str">
            <v>Com</v>
          </cell>
          <cell r="F51" t="str">
            <v>Upload</v>
          </cell>
          <cell r="G51">
            <v>10.35</v>
          </cell>
          <cell r="H51">
            <v>10.35</v>
          </cell>
          <cell r="I51">
            <v>11002</v>
          </cell>
        </row>
        <row r="52">
          <cell r="B52" t="str">
            <v>0000000557</v>
          </cell>
          <cell r="C52" t="str">
            <v>Ancaster Little Gems Children's Centre</v>
          </cell>
          <cell r="D52" t="str">
            <v>Single</v>
          </cell>
          <cell r="E52" t="str">
            <v>Com</v>
          </cell>
          <cell r="F52" t="str">
            <v>via OCCMS</v>
          </cell>
          <cell r="G52">
            <v>17.899999999999999</v>
          </cell>
          <cell r="H52">
            <v>16.399999999999999</v>
          </cell>
          <cell r="I52">
            <v>17436</v>
          </cell>
        </row>
        <row r="53">
          <cell r="B53" t="str">
            <v>0000081480</v>
          </cell>
          <cell r="C53" t="str">
            <v>Birch Avenue Child Care Centre</v>
          </cell>
          <cell r="D53" t="str">
            <v>Single</v>
          </cell>
          <cell r="E53" t="str">
            <v>Com</v>
          </cell>
          <cell r="F53" t="str">
            <v>via OCCMS</v>
          </cell>
          <cell r="G53">
            <v>5.13</v>
          </cell>
          <cell r="H53">
            <v>4.88</v>
          </cell>
          <cell r="I53">
            <v>5184</v>
          </cell>
        </row>
        <row r="54">
          <cell r="B54" t="str">
            <v>0000069834</v>
          </cell>
          <cell r="C54" t="str">
            <v>Daycare on Delaware</v>
          </cell>
          <cell r="D54" t="str">
            <v>Single</v>
          </cell>
          <cell r="E54" t="str">
            <v>Com</v>
          </cell>
          <cell r="F54" t="str">
            <v>via OCCMS</v>
          </cell>
          <cell r="G54">
            <v>3.5</v>
          </cell>
          <cell r="H54">
            <v>3.5</v>
          </cell>
          <cell r="I54">
            <v>3720</v>
          </cell>
        </row>
        <row r="55">
          <cell r="B55" t="str">
            <v>0000002345</v>
          </cell>
          <cell r="C55" t="str">
            <v>First Class Children's Centre</v>
          </cell>
          <cell r="D55" t="str">
            <v>Single</v>
          </cell>
          <cell r="E55" t="str">
            <v>Com</v>
          </cell>
          <cell r="F55" t="str">
            <v>via OCCMS</v>
          </cell>
          <cell r="G55">
            <v>39</v>
          </cell>
          <cell r="H55">
            <v>37</v>
          </cell>
          <cell r="I55">
            <v>39336</v>
          </cell>
        </row>
        <row r="56">
          <cell r="B56" t="str">
            <v>0000074858</v>
          </cell>
          <cell r="C56" t="str">
            <v>Kinderseeds</v>
          </cell>
          <cell r="D56" t="str">
            <v>Single</v>
          </cell>
          <cell r="E56" t="str">
            <v>Com</v>
          </cell>
          <cell r="F56" t="str">
            <v>via OCCMS</v>
          </cell>
          <cell r="G56">
            <v>2.82</v>
          </cell>
          <cell r="H56">
            <v>2.57</v>
          </cell>
          <cell r="I56">
            <v>2736</v>
          </cell>
        </row>
        <row r="57">
          <cell r="B57" t="str">
            <v>0000006043</v>
          </cell>
          <cell r="C57" t="str">
            <v>Paradise Corner Children's Centre</v>
          </cell>
          <cell r="D57" t="str">
            <v>Single</v>
          </cell>
          <cell r="E57" t="str">
            <v>Com</v>
          </cell>
          <cell r="F57" t="str">
            <v>via OCCMS</v>
          </cell>
          <cell r="G57">
            <v>22.78</v>
          </cell>
          <cell r="H57">
            <v>21.78</v>
          </cell>
          <cell r="I57">
            <v>23148</v>
          </cell>
        </row>
        <row r="58">
          <cell r="B58" t="str">
            <v>0000069835</v>
          </cell>
          <cell r="C58" t="str">
            <v>Sunshine Daycare</v>
          </cell>
          <cell r="D58" t="str">
            <v>Single</v>
          </cell>
          <cell r="E58" t="str">
            <v>Com</v>
          </cell>
          <cell r="F58" t="str">
            <v>via OCCMS</v>
          </cell>
          <cell r="G58">
            <v>8.17</v>
          </cell>
          <cell r="H58">
            <v>7.17</v>
          </cell>
          <cell r="I58">
            <v>7620</v>
          </cell>
        </row>
        <row r="59">
          <cell r="B59" t="str">
            <v>0000083682</v>
          </cell>
          <cell r="C59" t="str">
            <v>Way to Learn Daycare</v>
          </cell>
          <cell r="D59" t="str">
            <v>Single</v>
          </cell>
          <cell r="E59" t="str">
            <v>Com</v>
          </cell>
          <cell r="F59" t="str">
            <v>via OCCMS</v>
          </cell>
          <cell r="G59">
            <v>6</v>
          </cell>
          <cell r="H59">
            <v>5</v>
          </cell>
          <cell r="I59">
            <v>5316</v>
          </cell>
        </row>
        <row r="60">
          <cell r="B60" t="str">
            <v>0000005816</v>
          </cell>
          <cell r="C60" t="str">
            <v>Winona Children's Centre</v>
          </cell>
          <cell r="D60" t="str">
            <v>Single</v>
          </cell>
          <cell r="E60" t="str">
            <v>Com</v>
          </cell>
          <cell r="F60" t="str">
            <v>via OCCMS</v>
          </cell>
          <cell r="G60">
            <v>11.06</v>
          </cell>
          <cell r="H60">
            <v>10.25</v>
          </cell>
          <cell r="I60">
            <v>10896</v>
          </cell>
        </row>
        <row r="61">
          <cell r="B61" t="str">
            <v>0000074859</v>
          </cell>
          <cell r="C61" t="str">
            <v>Blossoms Child Care Centre Inc.</v>
          </cell>
          <cell r="D61" t="str">
            <v>Single</v>
          </cell>
          <cell r="E61" t="str">
            <v>Com</v>
          </cell>
          <cell r="F61" t="str">
            <v>via OCCMS</v>
          </cell>
          <cell r="G61">
            <v>9.5</v>
          </cell>
          <cell r="H61">
            <v>8.5</v>
          </cell>
          <cell r="I61">
            <v>9036</v>
          </cell>
        </row>
        <row r="62">
          <cell r="B62" t="str">
            <v>0000079448</v>
          </cell>
          <cell r="C62" t="str">
            <v>Cudley Corner Child Care Centre Inc</v>
          </cell>
          <cell r="D62" t="str">
            <v>Single</v>
          </cell>
          <cell r="E62" t="str">
            <v>Com</v>
          </cell>
          <cell r="F62" t="str">
            <v>via OCCMS</v>
          </cell>
          <cell r="G62">
            <v>11</v>
          </cell>
          <cell r="H62">
            <v>9</v>
          </cell>
          <cell r="I62">
            <v>9564</v>
          </cell>
        </row>
        <row r="63">
          <cell r="B63" t="str">
            <v>New</v>
          </cell>
          <cell r="C63" t="str">
            <v>Fan-Tastic Scholars Child Learning Centre</v>
          </cell>
          <cell r="D63" t="str">
            <v>Single</v>
          </cell>
          <cell r="E63" t="str">
            <v>Com</v>
          </cell>
          <cell r="F63" t="str">
            <v>via OCCMS</v>
          </cell>
          <cell r="G63">
            <v>7</v>
          </cell>
          <cell r="H63">
            <v>6</v>
          </cell>
          <cell r="I63">
            <v>6384</v>
          </cell>
        </row>
        <row r="64">
          <cell r="B64" t="str">
            <v>0000053768</v>
          </cell>
          <cell r="C64" t="str">
            <v>Kindertown Child Care Centre</v>
          </cell>
          <cell r="D64" t="str">
            <v>Single</v>
          </cell>
          <cell r="E64" t="str">
            <v>Com</v>
          </cell>
          <cell r="F64" t="str">
            <v>via OCCMS</v>
          </cell>
          <cell r="G64">
            <v>19.559999999999999</v>
          </cell>
          <cell r="H64">
            <v>17.299999999999997</v>
          </cell>
          <cell r="I64">
            <v>18396</v>
          </cell>
        </row>
        <row r="65">
          <cell r="B65" t="str">
            <v>0000005933</v>
          </cell>
          <cell r="C65" t="str">
            <v>Sunny Days Nursery</v>
          </cell>
          <cell r="D65" t="str">
            <v>Single</v>
          </cell>
          <cell r="E65" t="str">
            <v>Com</v>
          </cell>
          <cell r="F65" t="str">
            <v>via OCCMS</v>
          </cell>
          <cell r="G65">
            <v>3</v>
          </cell>
          <cell r="H65">
            <v>2</v>
          </cell>
          <cell r="I65">
            <v>2124</v>
          </cell>
        </row>
        <row r="66">
          <cell r="B66" t="str">
            <v>0000088166</v>
          </cell>
          <cell r="C66" t="str">
            <v>Austin Academy "For Early Learners"</v>
          </cell>
          <cell r="D66" t="str">
            <v>Single</v>
          </cell>
          <cell r="E66" t="str">
            <v>Com</v>
          </cell>
          <cell r="F66" t="str">
            <v>via OCCMS</v>
          </cell>
          <cell r="G66">
            <v>2.38</v>
          </cell>
          <cell r="H66">
            <v>2.38</v>
          </cell>
          <cell r="I66">
            <v>2532</v>
          </cell>
        </row>
        <row r="67">
          <cell r="B67" t="str">
            <v>0000001246</v>
          </cell>
          <cell r="C67" t="str">
            <v>Central Day Care</v>
          </cell>
          <cell r="D67" t="str">
            <v>Single</v>
          </cell>
          <cell r="E67" t="str">
            <v>Com</v>
          </cell>
          <cell r="F67" t="str">
            <v>via OCCMS</v>
          </cell>
          <cell r="G67">
            <v>19.329999999999998</v>
          </cell>
          <cell r="H67">
            <v>16.829999999999998</v>
          </cell>
          <cell r="I67">
            <v>17892</v>
          </cell>
        </row>
        <row r="68">
          <cell r="B68" t="str">
            <v>0000078597</v>
          </cell>
          <cell r="C68" t="str">
            <v>Childventures Early Learning Academy</v>
          </cell>
          <cell r="D68" t="str">
            <v>Single</v>
          </cell>
          <cell r="E68" t="str">
            <v>Com</v>
          </cell>
          <cell r="F68" t="str">
            <v>via OCCMS</v>
          </cell>
          <cell r="G68">
            <v>25.5</v>
          </cell>
          <cell r="H68">
            <v>20.5</v>
          </cell>
          <cell r="I68">
            <v>21792</v>
          </cell>
        </row>
        <row r="69">
          <cell r="B69" t="str">
            <v>0000082536</v>
          </cell>
          <cell r="C69" t="str">
            <v>Imagineer’s Early Learning Centre</v>
          </cell>
          <cell r="D69" t="str">
            <v>Single</v>
          </cell>
          <cell r="E69" t="str">
            <v>Com</v>
          </cell>
          <cell r="F69" t="str">
            <v>via OCCMS</v>
          </cell>
          <cell r="G69">
            <v>9.39</v>
          </cell>
          <cell r="H69">
            <v>8.1300000000000008</v>
          </cell>
          <cell r="I69">
            <v>8640</v>
          </cell>
        </row>
        <row r="70">
          <cell r="B70" t="str">
            <v>0000003609</v>
          </cell>
          <cell r="C70" t="str">
            <v>Lucky Day Nursery Inc</v>
          </cell>
          <cell r="D70" t="str">
            <v>Single</v>
          </cell>
          <cell r="E70" t="str">
            <v>Com</v>
          </cell>
          <cell r="F70" t="str">
            <v>via OCCMS</v>
          </cell>
          <cell r="G70">
            <v>8.25</v>
          </cell>
          <cell r="H70">
            <v>7.25</v>
          </cell>
          <cell r="I70">
            <v>7704</v>
          </cell>
        </row>
        <row r="71">
          <cell r="B71" t="str">
            <v>0000053769</v>
          </cell>
          <cell r="C71" t="str">
            <v>Meadowlands Preschool Inc.</v>
          </cell>
          <cell r="D71" t="str">
            <v>Single</v>
          </cell>
          <cell r="E71" t="str">
            <v>Com</v>
          </cell>
          <cell r="F71" t="str">
            <v>via OCCMS</v>
          </cell>
          <cell r="G71">
            <v>20</v>
          </cell>
          <cell r="H71">
            <v>17</v>
          </cell>
          <cell r="I71">
            <v>18072</v>
          </cell>
        </row>
        <row r="72">
          <cell r="B72" t="str">
            <v>0000004019</v>
          </cell>
          <cell r="C72" t="str">
            <v>Mountain Nursery School</v>
          </cell>
          <cell r="D72" t="str">
            <v>Single</v>
          </cell>
          <cell r="E72" t="str">
            <v>Com</v>
          </cell>
          <cell r="F72" t="str">
            <v>via OCCMS</v>
          </cell>
          <cell r="G72">
            <v>5.5</v>
          </cell>
          <cell r="H72">
            <v>4</v>
          </cell>
          <cell r="I72">
            <v>4248</v>
          </cell>
        </row>
        <row r="73">
          <cell r="B73" t="str">
            <v>0000005338</v>
          </cell>
          <cell r="C73" t="str">
            <v>Sunshine &amp; Rainbows Christian Day Care Ctr</v>
          </cell>
          <cell r="D73" t="str">
            <v>Single</v>
          </cell>
          <cell r="E73" t="str">
            <v>Com</v>
          </cell>
          <cell r="F73" t="str">
            <v>via OCCMS</v>
          </cell>
          <cell r="G73">
            <v>8.75</v>
          </cell>
          <cell r="H73">
            <v>7</v>
          </cell>
          <cell r="I73">
            <v>7440</v>
          </cell>
        </row>
        <row r="74">
          <cell r="B74" t="str">
            <v>0000007069</v>
          </cell>
          <cell r="C74" t="str">
            <v>Temple Playhouse</v>
          </cell>
          <cell r="D74" t="str">
            <v>Single</v>
          </cell>
          <cell r="E74" t="str">
            <v>Com</v>
          </cell>
          <cell r="F74" t="str">
            <v>via OCCMS</v>
          </cell>
          <cell r="G74">
            <v>10.84</v>
          </cell>
          <cell r="H74">
            <v>7.21</v>
          </cell>
          <cell r="I74">
            <v>7668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 t="str">
            <v>via OCCMS</v>
          </cell>
          <cell r="G75">
            <v>9.5</v>
          </cell>
          <cell r="H75">
            <v>8.5</v>
          </cell>
          <cell r="I75">
            <v>9036</v>
          </cell>
        </row>
        <row r="76">
          <cell r="B76" t="str">
            <v>0000026042</v>
          </cell>
          <cell r="C76" t="str">
            <v>Little Learning House Fennell</v>
          </cell>
          <cell r="D76" t="str">
            <v>Multi</v>
          </cell>
          <cell r="E76" t="str">
            <v>Com</v>
          </cell>
          <cell r="F76" t="str">
            <v>via OCCMS</v>
          </cell>
          <cell r="G76">
            <v>12.879999999999999</v>
          </cell>
          <cell r="H76">
            <v>11.379999999999999</v>
          </cell>
          <cell r="I76">
            <v>12096</v>
          </cell>
        </row>
        <row r="77">
          <cell r="B77" t="str">
            <v>0000075862</v>
          </cell>
          <cell r="C77" t="str">
            <v>Peekaboo Group Child Care Inc</v>
          </cell>
          <cell r="D77" t="str">
            <v>Multi</v>
          </cell>
          <cell r="E77" t="str">
            <v>Com</v>
          </cell>
          <cell r="F77" t="str">
            <v>via OCCMS</v>
          </cell>
          <cell r="G77">
            <v>29</v>
          </cell>
          <cell r="H77">
            <v>26</v>
          </cell>
          <cell r="I77">
            <v>27636</v>
          </cell>
        </row>
        <row r="78">
          <cell r="B78" t="str">
            <v>0000040311</v>
          </cell>
          <cell r="C78" t="str">
            <v>The Millgrove Children's Centre</v>
          </cell>
          <cell r="D78" t="str">
            <v>Multi</v>
          </cell>
          <cell r="E78" t="str">
            <v>Com</v>
          </cell>
          <cell r="F78" t="str">
            <v>via OCCMS</v>
          </cell>
          <cell r="G78">
            <v>18.91</v>
          </cell>
          <cell r="H78">
            <v>18.16</v>
          </cell>
          <cell r="I78">
            <v>19308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Approved"/>
      <sheetName val="Wage Imp"/>
      <sheetName val="PayE"/>
      <sheetName val="BPS"/>
      <sheetName val="Input"/>
      <sheetName val="Input (2)"/>
      <sheetName val="Calc Multi"/>
      <sheetName val="Calc HO"/>
      <sheetName val="St.Matts"/>
      <sheetName val="Upload"/>
      <sheetName val="Agency"/>
      <sheetName val="reductions"/>
      <sheetName val="In Year Increase"/>
      <sheetName val="2014 Aprvd"/>
      <sheetName val="calc"/>
      <sheetName val="HO"/>
      <sheetName val="sites"/>
      <sheetName val="2014"/>
      <sheetName val="Approved (2)"/>
      <sheetName val="old calc M"/>
      <sheetName val="old calcho"/>
      <sheetName val="Final Input"/>
      <sheetName val="In Year Increase "/>
      <sheetName val="Sheet3"/>
      <sheetName val="actual 2015"/>
      <sheetName val="Sheet4"/>
      <sheetName val="2015 (2)"/>
    </sheetNames>
    <sheetDataSet>
      <sheetData sheetId="0"/>
      <sheetData sheetId="1">
        <row r="3">
          <cell r="C3" t="str">
            <v>Vendor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HO Vendor</v>
          </cell>
        </row>
      </sheetData>
      <sheetData sheetId="9"/>
      <sheetData sheetId="10"/>
      <sheetData sheetId="11"/>
      <sheetData sheetId="12"/>
      <sheetData sheetId="13">
        <row r="7">
          <cell r="A7" t="str">
            <v>Head Office</v>
          </cell>
          <cell r="B7" t="str">
            <v>2015 WS, WI</v>
          </cell>
          <cell r="C7" t="str">
            <v>Potential WS Funding Increase 2015</v>
          </cell>
          <cell r="D7" t="str">
            <v>Revised 2015 WS,WI</v>
          </cell>
        </row>
        <row r="8">
          <cell r="A8" t="str">
            <v>Ancaster Little Gems Children's Centre</v>
          </cell>
          <cell r="B8">
            <v>149033</v>
          </cell>
          <cell r="C8">
            <v>6055.4400000000023</v>
          </cell>
          <cell r="D8">
            <v>155088.44</v>
          </cell>
        </row>
        <row r="9">
          <cell r="A9" t="str">
            <v>Birch Avenue Child Care Centre</v>
          </cell>
          <cell r="B9">
            <v>38031</v>
          </cell>
          <cell r="C9">
            <v>39909</v>
          </cell>
          <cell r="D9">
            <v>77940</v>
          </cell>
        </row>
        <row r="10">
          <cell r="A10" t="str">
            <v>Childventures Early Learning Academy</v>
          </cell>
          <cell r="B10">
            <v>179994</v>
          </cell>
          <cell r="C10">
            <v>8027.8300000000163</v>
          </cell>
          <cell r="D10">
            <v>188021.83000000002</v>
          </cell>
        </row>
        <row r="11">
          <cell r="A11" t="str">
            <v>Cudley Corner Child Care Centre Inc</v>
          </cell>
          <cell r="B11">
            <v>64410</v>
          </cell>
          <cell r="C11">
            <v>37155</v>
          </cell>
          <cell r="D11">
            <v>101565</v>
          </cell>
        </row>
        <row r="12">
          <cell r="A12" t="str">
            <v>Daycare on Delaware</v>
          </cell>
          <cell r="B12">
            <v>39096</v>
          </cell>
          <cell r="C12">
            <v>1282.4000000000015</v>
          </cell>
          <cell r="D12">
            <v>40378.400000000001</v>
          </cell>
        </row>
        <row r="13">
          <cell r="A13" t="str">
            <v>Dundas Valley Montessori School</v>
          </cell>
          <cell r="B13">
            <v>88023</v>
          </cell>
          <cell r="C13">
            <v>872.10000000000582</v>
          </cell>
          <cell r="D13">
            <v>88895.1</v>
          </cell>
        </row>
        <row r="14">
          <cell r="A14" t="str">
            <v>Fan-Tastic Scholars Child Learning Centre</v>
          </cell>
          <cell r="B14">
            <v>48318</v>
          </cell>
          <cell r="C14">
            <v>26346.040000000008</v>
          </cell>
          <cell r="D14">
            <v>74664.040000000008</v>
          </cell>
        </row>
        <row r="15">
          <cell r="A15" t="str">
            <v>First Class Children's Centre</v>
          </cell>
          <cell r="B15">
            <v>331200</v>
          </cell>
          <cell r="C15">
            <v>28724.880000000005</v>
          </cell>
          <cell r="D15">
            <v>359924.88</v>
          </cell>
        </row>
        <row r="16">
          <cell r="A16" t="str">
            <v>Golfwood Day Care Service Inc</v>
          </cell>
          <cell r="B16">
            <v>226044</v>
          </cell>
          <cell r="C16">
            <v>5616</v>
          </cell>
          <cell r="D16">
            <v>231660</v>
          </cell>
        </row>
        <row r="17">
          <cell r="A17" t="str">
            <v>Hamilton East Kiwanis Boys &amp; Girls Club</v>
          </cell>
          <cell r="B17">
            <v>153855</v>
          </cell>
          <cell r="C17">
            <v>33060.679999999993</v>
          </cell>
          <cell r="D17">
            <v>186915.68</v>
          </cell>
        </row>
        <row r="18">
          <cell r="A18" t="str">
            <v>Hamilton-Wentworth Catholic Child Care Centres Inc</v>
          </cell>
          <cell r="B18">
            <v>1487536</v>
          </cell>
          <cell r="C18">
            <v>189659</v>
          </cell>
          <cell r="D18">
            <v>1677195</v>
          </cell>
        </row>
        <row r="19">
          <cell r="A19" t="str">
            <v>Heritage Green Child Care Inc</v>
          </cell>
          <cell r="B19">
            <v>94883</v>
          </cell>
          <cell r="C19">
            <v>15131.130000000005</v>
          </cell>
          <cell r="D19">
            <v>110014.13</v>
          </cell>
        </row>
        <row r="20">
          <cell r="A20" t="str">
            <v>Imagineer’s Early Learning Centre</v>
          </cell>
          <cell r="B20">
            <v>72114</v>
          </cell>
          <cell r="C20">
            <v>954.99000000000524</v>
          </cell>
          <cell r="D20">
            <v>73068.990000000005</v>
          </cell>
        </row>
        <row r="21">
          <cell r="A21" t="str">
            <v>Infant Jesus Kindergarten</v>
          </cell>
          <cell r="B21">
            <v>166315</v>
          </cell>
          <cell r="C21">
            <v>24755</v>
          </cell>
          <cell r="D21">
            <v>191070</v>
          </cell>
        </row>
        <row r="22">
          <cell r="A22" t="str">
            <v>Kids and Company Ltd.</v>
          </cell>
          <cell r="B22">
            <v>0</v>
          </cell>
          <cell r="C22">
            <v>124901.62</v>
          </cell>
          <cell r="D22">
            <v>124901.62</v>
          </cell>
        </row>
        <row r="23">
          <cell r="A23" t="str">
            <v>Kinderseeds</v>
          </cell>
          <cell r="B23">
            <v>18299</v>
          </cell>
          <cell r="C23">
            <v>3376</v>
          </cell>
          <cell r="D23">
            <v>21675</v>
          </cell>
        </row>
        <row r="24">
          <cell r="A24" t="str">
            <v>Kindertown Child Care Centre</v>
          </cell>
          <cell r="B24">
            <v>147450</v>
          </cell>
          <cell r="C24">
            <v>17500.640000000014</v>
          </cell>
          <cell r="D24">
            <v>164950.64000000001</v>
          </cell>
        </row>
        <row r="25">
          <cell r="A25" t="str">
            <v>LeBallon Rouge De Hamilton</v>
          </cell>
          <cell r="B25">
            <v>86044</v>
          </cell>
          <cell r="C25">
            <v>8276</v>
          </cell>
          <cell r="D25">
            <v>94320</v>
          </cell>
        </row>
        <row r="26">
          <cell r="A26" t="str">
            <v>Little Learning House Fennell</v>
          </cell>
          <cell r="B26">
            <v>83934</v>
          </cell>
          <cell r="C26">
            <v>12114.220000000001</v>
          </cell>
          <cell r="D26">
            <v>96048.22</v>
          </cell>
        </row>
        <row r="27">
          <cell r="A27" t="str">
            <v>Little Peoples Day Care</v>
          </cell>
          <cell r="B27">
            <v>255353</v>
          </cell>
          <cell r="C27">
            <v>42826.66</v>
          </cell>
          <cell r="D27">
            <v>298179.66000000003</v>
          </cell>
        </row>
        <row r="28">
          <cell r="A28" t="str">
            <v>Mountain Nursery School</v>
          </cell>
          <cell r="B28">
            <v>46968</v>
          </cell>
          <cell r="C28">
            <v>9536.1999999999971</v>
          </cell>
          <cell r="D28">
            <v>56504.2</v>
          </cell>
        </row>
        <row r="29">
          <cell r="A29" t="str">
            <v>Mt Hamilton Baptist Day Care Centre</v>
          </cell>
          <cell r="B29">
            <v>269326</v>
          </cell>
          <cell r="C29">
            <v>5804</v>
          </cell>
          <cell r="D29">
            <v>275130</v>
          </cell>
        </row>
        <row r="30">
          <cell r="A30" t="str">
            <v>Niwasa Early Learning and Care Centre</v>
          </cell>
          <cell r="B30">
            <v>34590</v>
          </cell>
          <cell r="C30">
            <v>564.31999999999971</v>
          </cell>
          <cell r="D30">
            <v>35154.32</v>
          </cell>
        </row>
        <row r="31">
          <cell r="A31" t="str">
            <v>Paradise Corner Children's Centre</v>
          </cell>
          <cell r="B31">
            <v>170325</v>
          </cell>
          <cell r="C31">
            <v>5852.109999999986</v>
          </cell>
          <cell r="D31">
            <v>176177.11</v>
          </cell>
        </row>
        <row r="32">
          <cell r="A32" t="str">
            <v>Paramount Family Centre</v>
          </cell>
          <cell r="B32">
            <v>133236</v>
          </cell>
          <cell r="C32">
            <v>5345.0200000000041</v>
          </cell>
          <cell r="D32">
            <v>138581.02000000002</v>
          </cell>
        </row>
        <row r="33">
          <cell r="A33" t="str">
            <v>Peekaboo Group Child Care Inc</v>
          </cell>
          <cell r="B33">
            <v>220716</v>
          </cell>
          <cell r="C33">
            <v>11050.039999999979</v>
          </cell>
          <cell r="D33">
            <v>231766.03999999998</v>
          </cell>
        </row>
        <row r="34">
          <cell r="A34" t="str">
            <v>St Joachim Children's Centre of Ancaster Inc</v>
          </cell>
          <cell r="B34">
            <v>92544</v>
          </cell>
          <cell r="C34">
            <v>20181</v>
          </cell>
          <cell r="D34">
            <v>112725</v>
          </cell>
        </row>
        <row r="35">
          <cell r="A35" t="str">
            <v>St Matthew's Children's Centre</v>
          </cell>
          <cell r="B35">
            <v>106243</v>
          </cell>
          <cell r="C35">
            <v>15357.299999999988</v>
          </cell>
          <cell r="D35">
            <v>121600.29999999999</v>
          </cell>
        </row>
        <row r="36">
          <cell r="A36" t="str">
            <v>St. Martin's Manor Early Learning Centre</v>
          </cell>
          <cell r="B36">
            <v>60934</v>
          </cell>
          <cell r="C36">
            <v>13401.64</v>
          </cell>
          <cell r="D36">
            <v>74335.64</v>
          </cell>
        </row>
        <row r="37">
          <cell r="A37" t="str">
            <v>Stoney Creek Child Care Centre Inc.</v>
          </cell>
          <cell r="B37">
            <v>0</v>
          </cell>
          <cell r="C37">
            <v>153785</v>
          </cell>
          <cell r="D37">
            <v>153785</v>
          </cell>
        </row>
        <row r="38">
          <cell r="A38" t="str">
            <v>Sunshine Daycare</v>
          </cell>
          <cell r="B38">
            <v>60000</v>
          </cell>
          <cell r="C38">
            <v>21321.73000000001</v>
          </cell>
          <cell r="D38">
            <v>81321.73000000001</v>
          </cell>
        </row>
        <row r="39">
          <cell r="A39" t="str">
            <v>Temple Playhouse</v>
          </cell>
          <cell r="B39">
            <v>75733</v>
          </cell>
          <cell r="C39">
            <v>12693.26999999999</v>
          </cell>
          <cell r="D39">
            <v>88426.26999999999</v>
          </cell>
        </row>
        <row r="40">
          <cell r="A40" t="str">
            <v>The Millgrove Children's Centre</v>
          </cell>
          <cell r="B40">
            <v>150636</v>
          </cell>
          <cell r="C40">
            <v>11814</v>
          </cell>
          <cell r="D40">
            <v>162450</v>
          </cell>
        </row>
        <row r="41">
          <cell r="A41" t="str">
            <v>Umbrella Family &amp; Child Centre of Hamilton</v>
          </cell>
          <cell r="B41">
            <v>890863</v>
          </cell>
          <cell r="C41">
            <v>120602</v>
          </cell>
          <cell r="D41">
            <v>1011465</v>
          </cell>
        </row>
        <row r="42">
          <cell r="A42" t="str">
            <v>Village Children's Centre of Waterdown</v>
          </cell>
          <cell r="B42">
            <v>92448</v>
          </cell>
          <cell r="C42">
            <v>5112</v>
          </cell>
          <cell r="D42">
            <v>97560</v>
          </cell>
        </row>
        <row r="43">
          <cell r="A43" t="str">
            <v>Village Treehouse Childcare Inc.</v>
          </cell>
          <cell r="B43">
            <v>87644</v>
          </cell>
          <cell r="C43">
            <v>945.41999999999825</v>
          </cell>
          <cell r="D43">
            <v>88589.42</v>
          </cell>
        </row>
        <row r="44">
          <cell r="A44" t="str">
            <v>Waterdown District Children's Centre</v>
          </cell>
          <cell r="B44">
            <v>152244</v>
          </cell>
          <cell r="C44">
            <v>25821</v>
          </cell>
          <cell r="D44">
            <v>178065</v>
          </cell>
        </row>
        <row r="45">
          <cell r="A45" t="str">
            <v>Way to Learn Daycare</v>
          </cell>
          <cell r="B45">
            <v>31273</v>
          </cell>
          <cell r="C45">
            <v>21017.839999999997</v>
          </cell>
          <cell r="D45">
            <v>52290.84</v>
          </cell>
        </row>
        <row r="46">
          <cell r="A46" t="str">
            <v>Wesley Urban Ministries Inc</v>
          </cell>
          <cell r="B46">
            <v>59549</v>
          </cell>
          <cell r="C46">
            <v>13502.739999999991</v>
          </cell>
          <cell r="D46">
            <v>73051.739999999991</v>
          </cell>
        </row>
        <row r="47">
          <cell r="A47" t="str">
            <v>YMCA Day Care Centres</v>
          </cell>
          <cell r="B47">
            <v>828338</v>
          </cell>
          <cell r="C47">
            <v>255470.66000000015</v>
          </cell>
          <cell r="D47">
            <v>1083808.6600000001</v>
          </cell>
        </row>
        <row r="48">
          <cell r="A48" t="str">
            <v>YWCA Daycares</v>
          </cell>
          <cell r="B48">
            <v>196440</v>
          </cell>
          <cell r="C48">
            <v>23745</v>
          </cell>
          <cell r="D48">
            <v>220185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586"/>
  <sheetViews>
    <sheetView showGridLines="0" topLeftCell="A52" zoomScale="90" zoomScaleNormal="90" workbookViewId="0">
      <selection activeCell="L67" sqref="L67"/>
    </sheetView>
  </sheetViews>
  <sheetFormatPr defaultColWidth="9.08984375" defaultRowHeight="14.5"/>
  <cols>
    <col min="1" max="1" width="5.453125" style="154" customWidth="1"/>
    <col min="2" max="4" width="10.453125" style="154" bestFit="1" customWidth="1"/>
    <col min="5" max="5" width="9.08984375" style="154"/>
    <col min="6" max="6" width="20.6328125" style="154" customWidth="1"/>
    <col min="7" max="7" width="18.6328125" style="154" customWidth="1"/>
    <col min="8" max="9" width="9.08984375" style="154"/>
    <col min="10" max="10" width="14.36328125" style="154" customWidth="1"/>
    <col min="11" max="11" width="44.90625" style="154" customWidth="1"/>
    <col min="12" max="14" width="19.90625" style="261" customWidth="1"/>
    <col min="15" max="21" width="9.08984375" style="261"/>
    <col min="22" max="16384" width="9.08984375" style="154"/>
  </cols>
  <sheetData>
    <row r="1" spans="1:28" s="272" customFormat="1" ht="28.5" customHeight="1">
      <c r="A1" s="347" t="s">
        <v>149</v>
      </c>
      <c r="B1" s="348"/>
      <c r="C1" s="348"/>
      <c r="D1" s="348"/>
      <c r="E1" s="348"/>
      <c r="F1" s="348"/>
      <c r="G1" s="348"/>
      <c r="H1" s="348"/>
      <c r="I1" s="348"/>
      <c r="J1" s="348"/>
      <c r="K1" s="349"/>
      <c r="L1" s="271" t="s">
        <v>98</v>
      </c>
      <c r="M1" s="271"/>
      <c r="N1" s="271"/>
      <c r="O1" s="271"/>
      <c r="P1" s="271"/>
      <c r="Q1" s="271"/>
      <c r="R1" s="271"/>
      <c r="S1" s="271"/>
      <c r="T1" s="271"/>
      <c r="U1" s="271"/>
    </row>
    <row r="2" spans="1:28" ht="14.4" customHeight="1">
      <c r="A2" s="356" t="s">
        <v>79</v>
      </c>
      <c r="B2" s="357"/>
      <c r="C2" s="357"/>
      <c r="D2" s="357"/>
      <c r="E2" s="357"/>
      <c r="F2" s="357"/>
      <c r="G2" s="357"/>
      <c r="H2" s="357"/>
      <c r="I2" s="357"/>
      <c r="J2" s="357"/>
      <c r="K2" s="358"/>
    </row>
    <row r="3" spans="1:28" ht="15.75" customHeight="1">
      <c r="A3" s="359" t="s">
        <v>80</v>
      </c>
      <c r="B3" s="360"/>
      <c r="C3" s="360"/>
      <c r="D3" s="360"/>
      <c r="E3" s="360"/>
      <c r="F3" s="360"/>
      <c r="G3" s="360"/>
      <c r="H3" s="360"/>
      <c r="I3" s="360"/>
      <c r="J3" s="360"/>
      <c r="K3" s="361"/>
    </row>
    <row r="4" spans="1:28" s="296" customFormat="1" ht="18.75" customHeight="1">
      <c r="A4" s="350" t="s">
        <v>150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  <c r="L4" s="295"/>
      <c r="M4" s="295"/>
      <c r="N4" s="295"/>
      <c r="O4" s="295"/>
      <c r="P4" s="295"/>
      <c r="Q4" s="295"/>
      <c r="R4" s="295"/>
      <c r="S4" s="295"/>
      <c r="T4" s="295"/>
      <c r="U4" s="295"/>
    </row>
    <row r="5" spans="1:28" ht="15.5">
      <c r="A5" s="297" t="s">
        <v>99</v>
      </c>
      <c r="B5" s="49"/>
      <c r="C5" s="49"/>
      <c r="D5" s="49"/>
      <c r="E5" s="49"/>
      <c r="F5" s="49"/>
      <c r="G5" s="49"/>
      <c r="H5" s="49"/>
      <c r="I5" s="49"/>
      <c r="J5" s="49"/>
      <c r="K5" s="328"/>
    </row>
    <row r="6" spans="1:28" ht="15.5">
      <c r="A6" s="297" t="s">
        <v>100</v>
      </c>
      <c r="B6" s="49"/>
      <c r="C6" s="49"/>
      <c r="D6" s="49"/>
      <c r="E6" s="49"/>
      <c r="F6" s="49"/>
      <c r="G6" s="49"/>
      <c r="H6" s="49"/>
      <c r="I6" s="49"/>
      <c r="J6" s="49"/>
      <c r="K6" s="328"/>
    </row>
    <row r="7" spans="1:28" ht="5.15" customHeight="1">
      <c r="A7" s="298"/>
      <c r="B7" s="49"/>
      <c r="C7" s="49"/>
      <c r="D7" s="49"/>
      <c r="E7" s="49"/>
      <c r="F7" s="49"/>
      <c r="G7" s="49"/>
      <c r="H7" s="49"/>
      <c r="I7" s="49"/>
      <c r="J7" s="49"/>
      <c r="K7" s="328"/>
      <c r="V7" s="261"/>
      <c r="W7" s="261"/>
      <c r="X7" s="261"/>
      <c r="Y7" s="261"/>
      <c r="Z7" s="261"/>
      <c r="AA7" s="261"/>
      <c r="AB7" s="261"/>
    </row>
    <row r="8" spans="1:28" ht="15.5">
      <c r="A8" s="297" t="s">
        <v>97</v>
      </c>
      <c r="B8" s="49"/>
      <c r="C8" s="49"/>
      <c r="D8" s="49"/>
      <c r="E8" s="49"/>
      <c r="F8" s="49"/>
      <c r="G8" s="49"/>
      <c r="H8" s="49"/>
      <c r="I8" s="49"/>
      <c r="J8" s="49"/>
      <c r="K8" s="328"/>
    </row>
    <row r="9" spans="1:28" ht="15.5">
      <c r="A9" s="297" t="s">
        <v>139</v>
      </c>
      <c r="B9" s="49"/>
      <c r="C9" s="49"/>
      <c r="D9" s="49"/>
      <c r="E9" s="49"/>
      <c r="F9" s="49"/>
      <c r="G9" s="49"/>
      <c r="H9" s="49"/>
      <c r="I9" s="49"/>
      <c r="J9" s="49"/>
      <c r="K9" s="328"/>
    </row>
    <row r="10" spans="1:28" ht="5.4" customHeight="1">
      <c r="A10" s="298"/>
      <c r="B10" s="49"/>
      <c r="C10" s="49"/>
      <c r="D10" s="49"/>
      <c r="E10" s="49"/>
      <c r="F10" s="49"/>
      <c r="G10" s="49"/>
      <c r="H10" s="49"/>
      <c r="I10" s="49"/>
      <c r="J10" s="49"/>
      <c r="K10" s="328"/>
      <c r="V10" s="261"/>
      <c r="W10" s="261"/>
      <c r="X10" s="261"/>
      <c r="Y10" s="261"/>
      <c r="Z10" s="261"/>
      <c r="AA10" s="261"/>
      <c r="AB10" s="261"/>
    </row>
    <row r="11" spans="1:28" ht="15.5">
      <c r="A11" s="297" t="s">
        <v>101</v>
      </c>
      <c r="B11" s="49"/>
      <c r="C11" s="49"/>
      <c r="D11" s="49"/>
      <c r="E11" s="49"/>
      <c r="F11" s="49"/>
      <c r="G11" s="49"/>
      <c r="H11" s="49"/>
      <c r="I11" s="49"/>
      <c r="J11" s="49"/>
      <c r="K11" s="328"/>
    </row>
    <row r="12" spans="1:28" ht="15" customHeight="1">
      <c r="A12" s="299" t="s">
        <v>116</v>
      </c>
      <c r="B12" s="50"/>
      <c r="C12" s="50"/>
      <c r="D12" s="50"/>
      <c r="E12" s="50"/>
      <c r="F12" s="50"/>
      <c r="G12" s="50"/>
      <c r="H12" s="50"/>
      <c r="I12" s="50"/>
      <c r="J12" s="50"/>
      <c r="K12" s="329"/>
    </row>
    <row r="13" spans="1:28" s="157" customFormat="1" ht="18" customHeight="1">
      <c r="A13" s="299" t="s">
        <v>117</v>
      </c>
      <c r="B13" s="300"/>
      <c r="C13" s="301"/>
      <c r="D13" s="301"/>
      <c r="E13" s="301"/>
      <c r="F13" s="301"/>
      <c r="G13" s="301"/>
      <c r="H13" s="301"/>
      <c r="I13" s="301"/>
      <c r="J13" s="301"/>
      <c r="K13" s="330"/>
      <c r="L13" s="262"/>
      <c r="M13" s="262"/>
      <c r="N13" s="262"/>
      <c r="O13" s="262"/>
      <c r="P13" s="262"/>
      <c r="Q13" s="262"/>
      <c r="R13" s="262"/>
      <c r="S13" s="262"/>
      <c r="T13" s="262"/>
      <c r="U13" s="262"/>
    </row>
    <row r="14" spans="1:28" ht="14.25" customHeight="1">
      <c r="A14" s="299" t="s">
        <v>140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31"/>
    </row>
    <row r="15" spans="1:28" ht="15.5">
      <c r="A15" s="299" t="s">
        <v>85</v>
      </c>
      <c r="B15" s="303"/>
      <c r="C15" s="302"/>
      <c r="D15" s="302"/>
      <c r="E15" s="302"/>
      <c r="F15" s="302"/>
      <c r="G15" s="302"/>
      <c r="H15" s="302"/>
      <c r="I15" s="302"/>
      <c r="J15" s="302"/>
      <c r="K15" s="331"/>
    </row>
    <row r="16" spans="1:28" ht="11.15" customHeight="1">
      <c r="A16" s="298"/>
      <c r="B16" s="49"/>
      <c r="C16" s="49"/>
      <c r="D16" s="49"/>
      <c r="E16" s="49"/>
      <c r="F16" s="49"/>
      <c r="G16" s="49"/>
      <c r="H16" s="49"/>
      <c r="I16" s="49"/>
      <c r="J16" s="49"/>
      <c r="K16" s="328"/>
      <c r="V16" s="261"/>
      <c r="W16" s="261"/>
      <c r="X16" s="261"/>
      <c r="Y16" s="261"/>
      <c r="Z16" s="261"/>
      <c r="AA16" s="261"/>
      <c r="AB16" s="261"/>
    </row>
    <row r="17" spans="1:28" ht="16.5">
      <c r="A17" s="343" t="s">
        <v>54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5"/>
      <c r="V17" s="261"/>
      <c r="W17" s="261"/>
      <c r="X17" s="261"/>
      <c r="Y17" s="261"/>
      <c r="Z17" s="261"/>
      <c r="AA17" s="261"/>
      <c r="AB17" s="261"/>
    </row>
    <row r="18" spans="1:28" ht="15" customHeight="1">
      <c r="A18" s="299" t="s">
        <v>89</v>
      </c>
      <c r="B18" s="50"/>
      <c r="C18" s="50"/>
      <c r="D18" s="50"/>
      <c r="E18" s="50"/>
      <c r="F18" s="50"/>
      <c r="G18" s="50"/>
      <c r="H18" s="50"/>
      <c r="I18" s="50"/>
      <c r="J18" s="50"/>
      <c r="K18" s="329"/>
    </row>
    <row r="19" spans="1:28" ht="15" customHeight="1">
      <c r="A19" s="299" t="s">
        <v>102</v>
      </c>
      <c r="B19" s="50"/>
      <c r="C19" s="50"/>
      <c r="D19" s="50"/>
      <c r="E19" s="50"/>
      <c r="F19" s="50"/>
      <c r="G19" s="50"/>
      <c r="H19" s="50"/>
      <c r="I19" s="50"/>
      <c r="J19" s="50"/>
      <c r="K19" s="329"/>
    </row>
    <row r="20" spans="1:28" s="288" customFormat="1" ht="15" customHeight="1">
      <c r="A20" s="299" t="s">
        <v>103</v>
      </c>
      <c r="B20" s="50"/>
      <c r="C20" s="50"/>
      <c r="D20" s="50"/>
      <c r="E20" s="50"/>
      <c r="F20" s="50"/>
      <c r="G20" s="50"/>
      <c r="H20" s="50"/>
      <c r="I20" s="50"/>
      <c r="J20" s="50"/>
      <c r="K20" s="329"/>
      <c r="L20" s="264"/>
      <c r="M20" s="264"/>
      <c r="N20" s="264"/>
      <c r="O20" s="264"/>
      <c r="P20" s="264"/>
      <c r="Q20" s="264"/>
      <c r="R20" s="264"/>
      <c r="S20" s="264"/>
      <c r="T20" s="264"/>
      <c r="U20" s="264"/>
    </row>
    <row r="21" spans="1:28" s="288" customFormat="1" ht="15" customHeight="1">
      <c r="A21" s="299" t="s">
        <v>162</v>
      </c>
      <c r="B21" s="50"/>
      <c r="C21" s="50"/>
      <c r="D21" s="50"/>
      <c r="E21" s="50"/>
      <c r="F21" s="50"/>
      <c r="G21" s="50"/>
      <c r="H21" s="50"/>
      <c r="I21" s="50"/>
      <c r="J21" s="50"/>
      <c r="K21" s="329"/>
      <c r="L21" s="264"/>
      <c r="M21" s="264"/>
      <c r="N21" s="264"/>
      <c r="O21" s="264"/>
      <c r="P21" s="264"/>
      <c r="Q21" s="264"/>
      <c r="R21" s="264"/>
      <c r="S21" s="264"/>
      <c r="T21" s="264"/>
      <c r="U21" s="264"/>
    </row>
    <row r="22" spans="1:28" s="288" customFormat="1" ht="15" customHeight="1">
      <c r="A22" s="299" t="s">
        <v>104</v>
      </c>
      <c r="B22" s="50"/>
      <c r="C22" s="50"/>
      <c r="D22" s="50"/>
      <c r="E22" s="50"/>
      <c r="F22" s="50"/>
      <c r="G22" s="50"/>
      <c r="H22" s="50"/>
      <c r="I22" s="50"/>
      <c r="J22" s="50"/>
      <c r="K22" s="329"/>
      <c r="L22" s="264"/>
      <c r="M22" s="264"/>
      <c r="N22" s="264"/>
      <c r="O22" s="264"/>
      <c r="P22" s="264"/>
      <c r="Q22" s="264"/>
      <c r="R22" s="264"/>
      <c r="S22" s="264"/>
      <c r="T22" s="264"/>
      <c r="U22" s="264"/>
    </row>
    <row r="23" spans="1:28" ht="11.15" customHeight="1">
      <c r="A23" s="298" t="s">
        <v>90</v>
      </c>
      <c r="B23" s="49"/>
      <c r="C23" s="49"/>
      <c r="D23" s="49"/>
      <c r="E23" s="49"/>
      <c r="F23" s="49"/>
      <c r="G23" s="49"/>
      <c r="H23" s="49"/>
      <c r="I23" s="49"/>
      <c r="J23" s="49"/>
      <c r="K23" s="328"/>
      <c r="V23" s="261"/>
      <c r="W23" s="261"/>
      <c r="X23" s="261"/>
      <c r="Y23" s="261"/>
      <c r="Z23" s="261"/>
      <c r="AA23" s="261"/>
      <c r="AB23" s="261"/>
    </row>
    <row r="24" spans="1:28" s="127" customFormat="1" ht="15.75" customHeight="1">
      <c r="A24" s="304" t="s">
        <v>55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332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</row>
    <row r="25" spans="1:28" s="127" customFormat="1" ht="15" customHeight="1">
      <c r="A25" s="305" t="s">
        <v>155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332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</row>
    <row r="26" spans="1:28" s="127" customFormat="1" ht="15" customHeight="1">
      <c r="A26" s="306" t="s">
        <v>105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332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</row>
    <row r="27" spans="1:28" s="127" customFormat="1" ht="15" customHeight="1">
      <c r="A27" s="306" t="s">
        <v>106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332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</row>
    <row r="28" spans="1:28" s="127" customFormat="1" ht="15.75" customHeight="1">
      <c r="A28" s="307" t="s">
        <v>141</v>
      </c>
      <c r="B28" s="165"/>
      <c r="C28" s="158"/>
      <c r="D28" s="158"/>
      <c r="E28" s="158"/>
      <c r="F28" s="158"/>
      <c r="G28" s="158"/>
      <c r="H28" s="158"/>
      <c r="I28" s="158"/>
      <c r="J28" s="158"/>
      <c r="K28" s="332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</row>
    <row r="29" spans="1:28" s="127" customFormat="1" ht="15.75" customHeight="1">
      <c r="A29" s="306" t="s">
        <v>107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332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</row>
    <row r="30" spans="1:28" s="127" customFormat="1" ht="15.75" customHeight="1">
      <c r="A30" s="305" t="s">
        <v>118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332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</row>
    <row r="31" spans="1:28" s="127" customFormat="1" ht="15.75" customHeight="1">
      <c r="A31" s="305" t="s">
        <v>119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332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</row>
    <row r="32" spans="1:28" s="127" customFormat="1" ht="27" customHeight="1">
      <c r="A32" s="308" t="s">
        <v>56</v>
      </c>
      <c r="B32" s="158"/>
      <c r="C32" s="158"/>
      <c r="D32" s="158"/>
      <c r="E32" s="158"/>
      <c r="F32" s="158"/>
      <c r="G32" s="158"/>
      <c r="H32" s="158"/>
      <c r="I32" s="158"/>
      <c r="J32" s="158"/>
      <c r="K32" s="332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</row>
    <row r="33" spans="1:28" s="127" customFormat="1" ht="47.15" customHeight="1">
      <c r="A33" s="362" t="s">
        <v>91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4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</row>
    <row r="34" spans="1:28" s="127" customFormat="1" ht="15.75" customHeight="1">
      <c r="A34" s="309" t="s">
        <v>109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33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</row>
    <row r="35" spans="1:28" s="127" customFormat="1" ht="15.75" customHeight="1">
      <c r="A35" s="305" t="s">
        <v>110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33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</row>
    <row r="36" spans="1:28" s="127" customFormat="1" ht="27" customHeight="1">
      <c r="A36" s="308" t="s">
        <v>92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332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</row>
    <row r="37" spans="1:28" s="127" customFormat="1" ht="15" customHeight="1">
      <c r="A37" s="305" t="s">
        <v>108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332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s="127" customFormat="1" ht="15.75" customHeight="1">
      <c r="A38" s="306" t="s">
        <v>93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33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</row>
    <row r="39" spans="1:28" s="127" customFormat="1" ht="15.75" customHeight="1">
      <c r="A39" s="306" t="s">
        <v>94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33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s="127" customFormat="1" ht="33.9" customHeight="1">
      <c r="A40" s="365" t="s">
        <v>95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7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</row>
    <row r="41" spans="1:28" s="127" customFormat="1" ht="15.75" customHeight="1">
      <c r="A41" s="306" t="s">
        <v>96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33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</row>
    <row r="42" spans="1:28" ht="11.15" customHeight="1">
      <c r="A42" s="298"/>
      <c r="B42" s="49"/>
      <c r="C42" s="49"/>
      <c r="D42" s="49"/>
      <c r="E42" s="49"/>
      <c r="F42" s="49"/>
      <c r="G42" s="49"/>
      <c r="H42" s="49"/>
      <c r="I42" s="49"/>
      <c r="J42" s="49"/>
      <c r="K42" s="328"/>
    </row>
    <row r="43" spans="1:28" ht="16.5">
      <c r="A43" s="343" t="s">
        <v>74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5"/>
      <c r="V43" s="261"/>
      <c r="W43" s="261"/>
      <c r="X43" s="261"/>
      <c r="Y43" s="261"/>
      <c r="Z43" s="261"/>
      <c r="AA43" s="261"/>
      <c r="AB43" s="261"/>
    </row>
    <row r="44" spans="1:28" ht="15.5">
      <c r="A44" s="297" t="s">
        <v>81</v>
      </c>
      <c r="B44" s="49"/>
      <c r="C44" s="49"/>
      <c r="D44" s="49"/>
      <c r="E44" s="49"/>
      <c r="F44" s="49"/>
      <c r="G44" s="49"/>
      <c r="H44" s="49"/>
      <c r="I44" s="49"/>
      <c r="J44" s="49"/>
      <c r="K44" s="328"/>
    </row>
    <row r="45" spans="1:28" ht="15.5">
      <c r="A45" s="310"/>
      <c r="B45" s="49"/>
      <c r="C45" s="49"/>
      <c r="D45" s="49"/>
      <c r="E45" s="49"/>
      <c r="F45" s="49"/>
      <c r="G45" s="49"/>
      <c r="H45" s="49"/>
      <c r="I45" s="49"/>
      <c r="J45" s="49"/>
      <c r="K45" s="328"/>
    </row>
    <row r="46" spans="1:28" ht="16.5">
      <c r="A46" s="343" t="s">
        <v>75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5"/>
      <c r="V46" s="261"/>
      <c r="W46" s="261"/>
      <c r="X46" s="261"/>
      <c r="Y46" s="261"/>
      <c r="Z46" s="261"/>
      <c r="AA46" s="261"/>
      <c r="AB46" s="261"/>
    </row>
    <row r="47" spans="1:28" ht="15.5">
      <c r="A47" s="297" t="s">
        <v>156</v>
      </c>
      <c r="B47" s="49"/>
      <c r="C47" s="49"/>
      <c r="D47" s="49"/>
      <c r="E47" s="49"/>
      <c r="F47" s="49"/>
      <c r="G47" s="49"/>
      <c r="H47" s="49"/>
      <c r="I47" s="49"/>
      <c r="J47" s="49"/>
      <c r="K47" s="328"/>
    </row>
    <row r="48" spans="1:28" ht="15.5">
      <c r="A48" s="310" t="s">
        <v>126</v>
      </c>
      <c r="B48" s="49"/>
      <c r="C48" s="49"/>
      <c r="D48" s="49"/>
      <c r="E48" s="49"/>
      <c r="F48" s="49"/>
      <c r="G48" s="49"/>
      <c r="H48" s="49"/>
      <c r="I48" s="49"/>
      <c r="J48" s="49"/>
      <c r="K48" s="328"/>
    </row>
    <row r="49" spans="1:28" ht="15.5">
      <c r="A49" s="310" t="s">
        <v>124</v>
      </c>
      <c r="B49" s="49"/>
      <c r="C49" s="49"/>
      <c r="D49" s="49"/>
      <c r="E49" s="49"/>
      <c r="F49" s="49"/>
      <c r="G49" s="49"/>
      <c r="H49" s="49"/>
      <c r="I49" s="49"/>
      <c r="J49" s="49"/>
      <c r="K49" s="328"/>
    </row>
    <row r="50" spans="1:28" ht="15.5">
      <c r="A50" s="310" t="s">
        <v>125</v>
      </c>
      <c r="B50" s="49"/>
      <c r="C50" s="49"/>
      <c r="D50" s="49"/>
      <c r="E50" s="49"/>
      <c r="F50" s="49"/>
      <c r="G50" s="49"/>
      <c r="H50" s="49"/>
      <c r="I50" s="49"/>
      <c r="J50" s="49"/>
      <c r="K50" s="328"/>
    </row>
    <row r="51" spans="1:28" ht="7.25" customHeight="1">
      <c r="A51" s="311"/>
      <c r="B51" s="49"/>
      <c r="C51" s="49"/>
      <c r="D51" s="49"/>
      <c r="E51" s="49"/>
      <c r="F51" s="49"/>
      <c r="G51" s="49"/>
      <c r="H51" s="49"/>
      <c r="I51" s="49"/>
      <c r="J51" s="49"/>
      <c r="K51" s="328"/>
    </row>
    <row r="52" spans="1:28" ht="16.5">
      <c r="A52" s="343" t="s">
        <v>76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5"/>
      <c r="V52" s="261"/>
      <c r="W52" s="261"/>
      <c r="X52" s="261"/>
      <c r="Y52" s="261"/>
      <c r="Z52" s="261"/>
      <c r="AA52" s="261"/>
      <c r="AB52" s="261"/>
    </row>
    <row r="53" spans="1:28" ht="20.399999999999999" customHeight="1">
      <c r="A53" s="297" t="s">
        <v>111</v>
      </c>
      <c r="B53" s="49"/>
      <c r="C53" s="49"/>
      <c r="D53" s="49"/>
      <c r="E53" s="49"/>
      <c r="F53" s="49"/>
      <c r="G53" s="49"/>
      <c r="H53" s="49"/>
      <c r="I53" s="49"/>
      <c r="J53" s="49"/>
      <c r="K53" s="328"/>
    </row>
    <row r="54" spans="1:28" ht="7.25" customHeight="1">
      <c r="A54" s="311"/>
      <c r="B54" s="49"/>
      <c r="C54" s="49"/>
      <c r="D54" s="49"/>
      <c r="E54" s="49"/>
      <c r="F54" s="49"/>
      <c r="G54" s="49"/>
      <c r="H54" s="49"/>
      <c r="I54" s="49"/>
      <c r="J54" s="49"/>
      <c r="K54" s="328"/>
    </row>
    <row r="55" spans="1:28" ht="16.5">
      <c r="A55" s="343" t="s">
        <v>57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5"/>
      <c r="V55" s="261"/>
      <c r="W55" s="261"/>
      <c r="X55" s="261"/>
      <c r="Y55" s="261"/>
      <c r="Z55" s="261"/>
      <c r="AA55" s="261"/>
      <c r="AB55" s="261"/>
    </row>
    <row r="56" spans="1:28" ht="30" customHeight="1">
      <c r="A56" s="353" t="s">
        <v>112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5"/>
    </row>
    <row r="57" spans="1:28" ht="15.5">
      <c r="A57" s="312" t="s">
        <v>2</v>
      </c>
      <c r="B57" s="49"/>
      <c r="C57" s="49"/>
      <c r="D57" s="49"/>
      <c r="E57" s="49"/>
      <c r="F57" s="49"/>
      <c r="G57" s="49"/>
      <c r="H57" s="49"/>
      <c r="I57" s="49"/>
      <c r="J57" s="49"/>
      <c r="K57" s="328"/>
    </row>
    <row r="58" spans="1:28" ht="15.5">
      <c r="A58" s="297" t="s">
        <v>58</v>
      </c>
      <c r="B58" s="49"/>
      <c r="C58" s="49"/>
      <c r="D58" s="49"/>
      <c r="E58" s="49"/>
      <c r="F58" s="49"/>
      <c r="G58" s="49"/>
      <c r="H58" s="49"/>
      <c r="I58" s="49"/>
      <c r="J58" s="49"/>
      <c r="K58" s="328"/>
    </row>
    <row r="59" spans="1:28" s="1" customFormat="1" ht="15.5">
      <c r="A59" s="313" t="s">
        <v>163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34"/>
      <c r="L59" s="261"/>
      <c r="M59" s="261"/>
      <c r="N59" s="261"/>
      <c r="O59" s="261"/>
      <c r="P59" s="261"/>
      <c r="Q59" s="261"/>
      <c r="R59" s="261"/>
      <c r="S59" s="261"/>
      <c r="T59" s="261"/>
      <c r="U59" s="261"/>
    </row>
    <row r="60" spans="1:28" s="167" customFormat="1" ht="15.5">
      <c r="A60" s="315" t="s">
        <v>151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34"/>
      <c r="L60" s="264"/>
      <c r="M60" s="264"/>
      <c r="N60" s="264"/>
      <c r="O60" s="264"/>
      <c r="P60" s="264"/>
      <c r="Q60" s="264"/>
      <c r="R60" s="264"/>
      <c r="S60" s="264"/>
      <c r="T60" s="264"/>
      <c r="U60" s="264"/>
    </row>
    <row r="61" spans="1:28" s="1" customFormat="1" ht="15.5">
      <c r="A61" s="315" t="s">
        <v>152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34"/>
      <c r="L61" s="261"/>
      <c r="M61" s="261"/>
      <c r="N61" s="261"/>
      <c r="O61" s="261"/>
      <c r="P61" s="261"/>
      <c r="Q61" s="261"/>
      <c r="R61" s="261"/>
      <c r="S61" s="261"/>
      <c r="T61" s="261"/>
      <c r="U61" s="261"/>
    </row>
    <row r="62" spans="1:28" s="1" customFormat="1" ht="15.5">
      <c r="A62" s="313" t="s">
        <v>59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34"/>
      <c r="L62" s="261"/>
      <c r="M62" s="261"/>
      <c r="N62" s="261"/>
      <c r="O62" s="261"/>
      <c r="P62" s="261"/>
      <c r="Q62" s="261"/>
      <c r="R62" s="261"/>
      <c r="S62" s="261"/>
      <c r="T62" s="261"/>
      <c r="U62" s="261"/>
    </row>
    <row r="63" spans="1:28" ht="15.5">
      <c r="A63" s="315" t="s">
        <v>69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34"/>
    </row>
    <row r="64" spans="1:28" ht="15.5">
      <c r="A64" s="312" t="s">
        <v>60</v>
      </c>
      <c r="B64" s="49"/>
      <c r="C64" s="49"/>
      <c r="D64" s="49"/>
      <c r="E64" s="49"/>
      <c r="F64" s="49"/>
      <c r="G64" s="49"/>
      <c r="H64" s="49"/>
      <c r="I64" s="49"/>
      <c r="J64" s="49"/>
      <c r="K64" s="328"/>
    </row>
    <row r="65" spans="1:21" ht="15.5">
      <c r="A65" s="310" t="s">
        <v>157</v>
      </c>
      <c r="B65" s="49"/>
      <c r="C65" s="49"/>
      <c r="D65" s="49"/>
      <c r="E65" s="49"/>
      <c r="F65" s="49"/>
      <c r="G65" s="49"/>
      <c r="H65" s="49"/>
      <c r="I65" s="49"/>
      <c r="J65" s="49"/>
      <c r="K65" s="328"/>
    </row>
    <row r="66" spans="1:21" ht="15.5">
      <c r="A66" s="297" t="s">
        <v>113</v>
      </c>
      <c r="B66" s="49"/>
      <c r="C66" s="49"/>
      <c r="D66" s="49"/>
      <c r="E66" s="49"/>
      <c r="F66" s="49"/>
      <c r="G66" s="49"/>
      <c r="H66" s="49"/>
      <c r="I66" s="49"/>
      <c r="J66" s="49"/>
      <c r="K66" s="328"/>
    </row>
    <row r="67" spans="1:21" ht="15.5">
      <c r="A67" s="312" t="s">
        <v>15</v>
      </c>
      <c r="B67" s="50"/>
      <c r="C67" s="50"/>
      <c r="D67" s="50"/>
      <c r="E67" s="50"/>
      <c r="F67" s="50"/>
      <c r="G67" s="50"/>
      <c r="H67" s="50"/>
      <c r="I67" s="50"/>
      <c r="J67" s="50"/>
      <c r="K67" s="329"/>
    </row>
    <row r="68" spans="1:21" ht="15.5">
      <c r="A68" s="310" t="s">
        <v>86</v>
      </c>
      <c r="B68" s="51"/>
      <c r="C68" s="51"/>
      <c r="D68" s="51"/>
      <c r="E68" s="51"/>
      <c r="F68" s="51"/>
      <c r="G68" s="51"/>
      <c r="H68" s="51"/>
      <c r="I68" s="51"/>
      <c r="J68" s="51"/>
      <c r="K68" s="335"/>
    </row>
    <row r="69" spans="1:21" ht="15.5">
      <c r="A69" s="316" t="s">
        <v>61</v>
      </c>
      <c r="B69" s="51"/>
      <c r="C69" s="51"/>
      <c r="D69" s="51"/>
      <c r="E69" s="51"/>
      <c r="F69" s="51"/>
      <c r="G69" s="51"/>
      <c r="H69" s="51"/>
      <c r="I69" s="51"/>
      <c r="J69" s="51"/>
      <c r="K69" s="335"/>
    </row>
    <row r="70" spans="1:21" s="1" customFormat="1" ht="15.5">
      <c r="A70" s="317" t="s">
        <v>158</v>
      </c>
      <c r="B70" s="98"/>
      <c r="C70" s="98"/>
      <c r="D70" s="98"/>
      <c r="E70" s="98"/>
      <c r="F70" s="98"/>
      <c r="G70" s="98"/>
      <c r="H70" s="98"/>
      <c r="I70" s="98"/>
      <c r="J70" s="98"/>
      <c r="K70" s="336"/>
      <c r="L70" s="261"/>
      <c r="M70" s="261"/>
      <c r="N70" s="261"/>
      <c r="O70" s="261"/>
      <c r="P70" s="261"/>
      <c r="Q70" s="261"/>
      <c r="R70" s="261"/>
      <c r="S70" s="261"/>
      <c r="T70" s="261"/>
      <c r="U70" s="261"/>
    </row>
    <row r="71" spans="1:21" ht="15.5">
      <c r="A71" s="316" t="s">
        <v>62</v>
      </c>
      <c r="B71" s="51"/>
      <c r="C71" s="51"/>
      <c r="D71" s="51"/>
      <c r="E71" s="51"/>
      <c r="F71" s="51"/>
      <c r="G71" s="51"/>
      <c r="H71" s="51"/>
      <c r="I71" s="51"/>
      <c r="J71" s="51"/>
      <c r="K71" s="335"/>
    </row>
    <row r="72" spans="1:21" ht="15.5">
      <c r="A72" s="310" t="s">
        <v>159</v>
      </c>
      <c r="B72" s="51"/>
      <c r="C72" s="51"/>
      <c r="D72" s="51"/>
      <c r="E72" s="51"/>
      <c r="F72" s="51"/>
      <c r="G72" s="51"/>
      <c r="H72" s="51"/>
      <c r="I72" s="51"/>
      <c r="J72" s="51"/>
      <c r="K72" s="335"/>
    </row>
    <row r="73" spans="1:21" ht="15.5">
      <c r="A73" s="310" t="s">
        <v>83</v>
      </c>
      <c r="B73" s="51"/>
      <c r="C73" s="51"/>
      <c r="D73" s="51"/>
      <c r="E73" s="51"/>
      <c r="F73" s="51"/>
      <c r="G73" s="51"/>
      <c r="H73" s="51"/>
      <c r="I73" s="51"/>
      <c r="J73" s="51"/>
      <c r="K73" s="335"/>
    </row>
    <row r="74" spans="1:21" ht="15.5">
      <c r="A74" s="297" t="s">
        <v>63</v>
      </c>
      <c r="B74" s="50"/>
      <c r="C74" s="50"/>
      <c r="D74" s="50"/>
      <c r="E74" s="50"/>
      <c r="F74" s="50"/>
      <c r="G74" s="50"/>
      <c r="H74" s="50"/>
      <c r="I74" s="50"/>
      <c r="J74" s="50"/>
      <c r="K74" s="329"/>
    </row>
    <row r="75" spans="1:21" ht="15.5">
      <c r="A75" s="312" t="s">
        <v>64</v>
      </c>
      <c r="B75" s="50"/>
      <c r="C75" s="50"/>
      <c r="D75" s="50"/>
      <c r="E75" s="50"/>
      <c r="F75" s="50"/>
      <c r="G75" s="50"/>
      <c r="H75" s="50"/>
      <c r="I75" s="50"/>
      <c r="J75" s="50"/>
      <c r="K75" s="329"/>
    </row>
    <row r="76" spans="1:21" ht="15.5">
      <c r="A76" s="310" t="s">
        <v>160</v>
      </c>
      <c r="B76" s="51"/>
      <c r="C76" s="51"/>
      <c r="D76" s="51"/>
      <c r="E76" s="51"/>
      <c r="F76" s="51"/>
      <c r="G76" s="51"/>
      <c r="H76" s="51"/>
      <c r="I76" s="51"/>
      <c r="J76" s="50"/>
      <c r="K76" s="329"/>
    </row>
    <row r="77" spans="1:21" ht="15.5">
      <c r="A77" s="310" t="s">
        <v>114</v>
      </c>
      <c r="B77" s="51"/>
      <c r="C77" s="51"/>
      <c r="D77" s="51"/>
      <c r="E77" s="51"/>
      <c r="F77" s="51"/>
      <c r="G77" s="51"/>
      <c r="H77" s="51"/>
      <c r="I77" s="51"/>
      <c r="J77" s="50"/>
      <c r="K77" s="329"/>
    </row>
    <row r="78" spans="1:21" ht="15.5">
      <c r="A78" s="310" t="s">
        <v>115</v>
      </c>
      <c r="B78" s="51"/>
      <c r="C78" s="51"/>
      <c r="D78" s="51"/>
      <c r="E78" s="51"/>
      <c r="F78" s="51"/>
      <c r="G78" s="51"/>
      <c r="H78" s="51"/>
      <c r="I78" s="51"/>
      <c r="J78" s="50"/>
      <c r="K78" s="329"/>
    </row>
    <row r="79" spans="1:21" s="156" customFormat="1" ht="15.5">
      <c r="A79" s="310" t="s">
        <v>78</v>
      </c>
      <c r="B79" s="65"/>
      <c r="C79" s="65"/>
      <c r="D79" s="65"/>
      <c r="E79" s="65"/>
      <c r="F79" s="65"/>
      <c r="G79" s="65"/>
      <c r="H79" s="65"/>
      <c r="I79" s="65"/>
      <c r="J79" s="318"/>
      <c r="K79" s="337"/>
      <c r="L79" s="260"/>
      <c r="M79" s="260"/>
      <c r="N79" s="260"/>
      <c r="O79" s="260"/>
      <c r="P79" s="260"/>
      <c r="Q79" s="260"/>
      <c r="R79" s="260"/>
      <c r="S79" s="260"/>
      <c r="T79" s="260"/>
      <c r="U79" s="260"/>
    </row>
    <row r="80" spans="1:21" s="156" customFormat="1" ht="15.5">
      <c r="A80" s="310" t="s">
        <v>153</v>
      </c>
      <c r="B80" s="65"/>
      <c r="C80" s="65"/>
      <c r="D80" s="65"/>
      <c r="E80" s="65"/>
      <c r="F80" s="65"/>
      <c r="G80" s="65"/>
      <c r="H80" s="65"/>
      <c r="I80" s="65"/>
      <c r="J80" s="318"/>
      <c r="K80" s="337"/>
      <c r="L80" s="260"/>
      <c r="M80" s="260"/>
      <c r="N80" s="260"/>
      <c r="O80" s="260"/>
      <c r="P80" s="260"/>
      <c r="Q80" s="260"/>
      <c r="R80" s="260"/>
      <c r="S80" s="260"/>
      <c r="T80" s="260"/>
      <c r="U80" s="260"/>
    </row>
    <row r="81" spans="1:28" s="156" customFormat="1" ht="15.5">
      <c r="A81" s="310" t="s">
        <v>127</v>
      </c>
      <c r="B81" s="65"/>
      <c r="C81" s="65"/>
      <c r="D81" s="65"/>
      <c r="E81" s="65"/>
      <c r="F81" s="65"/>
      <c r="G81" s="65"/>
      <c r="H81" s="65"/>
      <c r="I81" s="65"/>
      <c r="J81" s="318"/>
      <c r="K81" s="337"/>
      <c r="L81" s="260"/>
      <c r="M81" s="260"/>
      <c r="N81" s="260"/>
      <c r="O81" s="260"/>
      <c r="P81" s="260"/>
      <c r="Q81" s="260"/>
      <c r="R81" s="260"/>
      <c r="S81" s="260"/>
      <c r="T81" s="260"/>
      <c r="U81" s="260"/>
    </row>
    <row r="82" spans="1:28" s="156" customFormat="1" ht="15.5">
      <c r="A82" s="310" t="s">
        <v>128</v>
      </c>
      <c r="B82" s="65"/>
      <c r="C82" s="65"/>
      <c r="D82" s="65"/>
      <c r="E82" s="65"/>
      <c r="F82" s="65"/>
      <c r="G82" s="65"/>
      <c r="H82" s="65"/>
      <c r="I82" s="65"/>
      <c r="J82" s="318"/>
      <c r="K82" s="337"/>
      <c r="L82" s="260"/>
      <c r="M82" s="260"/>
      <c r="N82" s="260"/>
      <c r="O82" s="260"/>
      <c r="P82" s="260"/>
      <c r="Q82" s="260"/>
      <c r="R82" s="260"/>
      <c r="S82" s="260"/>
      <c r="T82" s="260"/>
      <c r="U82" s="260"/>
    </row>
    <row r="83" spans="1:28" s="156" customFormat="1" ht="22.65" customHeight="1">
      <c r="A83" s="327" t="s">
        <v>129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38"/>
      <c r="L83" s="260"/>
      <c r="M83" s="260"/>
      <c r="N83" s="260"/>
      <c r="O83" s="260"/>
      <c r="P83" s="260"/>
      <c r="Q83" s="260"/>
      <c r="R83" s="260"/>
      <c r="S83" s="260"/>
      <c r="T83" s="260"/>
      <c r="U83" s="260"/>
    </row>
    <row r="84" spans="1:28" s="156" customFormat="1" ht="15.5">
      <c r="A84" s="310" t="s">
        <v>161</v>
      </c>
      <c r="B84" s="65"/>
      <c r="C84" s="65"/>
      <c r="D84" s="65"/>
      <c r="E84" s="65"/>
      <c r="F84" s="65"/>
      <c r="G84" s="65"/>
      <c r="H84" s="65"/>
      <c r="I84" s="65"/>
      <c r="J84" s="318"/>
      <c r="K84" s="337"/>
      <c r="L84" s="260"/>
      <c r="M84" s="260"/>
      <c r="N84" s="260"/>
      <c r="O84" s="260"/>
      <c r="P84" s="260"/>
      <c r="Q84" s="260"/>
      <c r="R84" s="260"/>
      <c r="S84" s="260"/>
      <c r="T84" s="260"/>
      <c r="U84" s="260"/>
    </row>
    <row r="85" spans="1:28" s="156" customFormat="1" ht="15.5">
      <c r="A85" s="310" t="s">
        <v>123</v>
      </c>
      <c r="B85" s="65"/>
      <c r="C85" s="65"/>
      <c r="D85" s="65"/>
      <c r="E85" s="65"/>
      <c r="F85" s="65"/>
      <c r="G85" s="65"/>
      <c r="H85" s="65"/>
      <c r="I85" s="65"/>
      <c r="J85" s="318"/>
      <c r="K85" s="337"/>
      <c r="L85" s="260"/>
      <c r="M85" s="260"/>
      <c r="N85" s="260"/>
      <c r="O85" s="260"/>
      <c r="P85" s="260"/>
      <c r="Q85" s="260"/>
      <c r="R85" s="260"/>
      <c r="S85" s="260"/>
      <c r="T85" s="260"/>
      <c r="U85" s="260"/>
    </row>
    <row r="86" spans="1:28" ht="15.5">
      <c r="A86" s="316" t="s">
        <v>13</v>
      </c>
      <c r="B86" s="319"/>
      <c r="C86" s="319"/>
      <c r="D86" s="319"/>
      <c r="E86" s="319"/>
      <c r="F86" s="319"/>
      <c r="G86" s="319"/>
      <c r="H86" s="319"/>
      <c r="I86" s="319"/>
      <c r="J86" s="319"/>
      <c r="K86" s="339"/>
    </row>
    <row r="87" spans="1:28" ht="15" customHeight="1">
      <c r="A87" s="297" t="s">
        <v>77</v>
      </c>
      <c r="B87" s="49"/>
      <c r="C87" s="49"/>
      <c r="D87" s="49"/>
      <c r="E87" s="49"/>
      <c r="F87" s="49"/>
      <c r="G87" s="49"/>
      <c r="H87" s="49"/>
      <c r="I87" s="49"/>
      <c r="J87" s="49"/>
      <c r="K87" s="328"/>
    </row>
    <row r="88" spans="1:28" ht="15.5">
      <c r="A88" s="320" t="s">
        <v>130</v>
      </c>
      <c r="B88" s="49"/>
      <c r="C88" s="49"/>
      <c r="D88" s="49"/>
      <c r="E88" s="49"/>
      <c r="F88" s="49"/>
      <c r="G88" s="49"/>
      <c r="H88" s="49"/>
      <c r="I88" s="49"/>
      <c r="J88" s="49"/>
      <c r="K88" s="328"/>
    </row>
    <row r="89" spans="1:28" s="156" customFormat="1" ht="15.5">
      <c r="A89" s="321" t="s">
        <v>131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37"/>
      <c r="L89" s="260"/>
      <c r="M89" s="260"/>
      <c r="N89" s="260"/>
      <c r="O89" s="260"/>
      <c r="P89" s="260"/>
      <c r="Q89" s="260"/>
      <c r="R89" s="260"/>
      <c r="S89" s="260"/>
      <c r="T89" s="260"/>
      <c r="U89" s="260"/>
    </row>
    <row r="90" spans="1:28" s="156" customFormat="1" ht="15.5">
      <c r="A90" s="321" t="s">
        <v>132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37"/>
      <c r="L90" s="260"/>
      <c r="M90" s="260"/>
      <c r="N90" s="260"/>
      <c r="O90" s="260"/>
      <c r="P90" s="260"/>
      <c r="Q90" s="260"/>
      <c r="R90" s="260"/>
      <c r="S90" s="260"/>
      <c r="T90" s="260"/>
      <c r="U90" s="260"/>
    </row>
    <row r="91" spans="1:28" ht="9" customHeight="1">
      <c r="A91" s="322"/>
      <c r="B91" s="49"/>
      <c r="C91" s="49"/>
      <c r="D91" s="49"/>
      <c r="E91" s="49"/>
      <c r="F91" s="49"/>
      <c r="G91" s="49"/>
      <c r="H91" s="49"/>
      <c r="I91" s="49"/>
      <c r="J91" s="49"/>
      <c r="K91" s="328"/>
    </row>
    <row r="92" spans="1:28" ht="16.5">
      <c r="A92" s="343" t="s">
        <v>65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5"/>
      <c r="V92" s="261"/>
      <c r="W92" s="261"/>
      <c r="X92" s="261"/>
      <c r="Y92" s="261"/>
      <c r="Z92" s="261"/>
      <c r="AA92" s="261"/>
      <c r="AB92" s="261"/>
    </row>
    <row r="93" spans="1:28" ht="15.5">
      <c r="A93" s="305" t="s">
        <v>134</v>
      </c>
      <c r="B93" s="49"/>
      <c r="C93" s="49"/>
      <c r="D93" s="49"/>
      <c r="E93" s="49"/>
      <c r="F93" s="49"/>
      <c r="G93" s="49"/>
      <c r="H93" s="49"/>
      <c r="I93" s="49"/>
      <c r="J93" s="49"/>
      <c r="K93" s="328"/>
    </row>
    <row r="94" spans="1:28" ht="15.5">
      <c r="A94" s="305" t="s">
        <v>133</v>
      </c>
      <c r="B94" s="49"/>
      <c r="C94" s="49"/>
      <c r="D94" s="49"/>
      <c r="E94" s="49"/>
      <c r="F94" s="49"/>
      <c r="G94" s="49"/>
      <c r="H94" s="49"/>
      <c r="I94" s="49"/>
      <c r="J94" s="49"/>
      <c r="K94" s="328"/>
    </row>
    <row r="95" spans="1:28" ht="11.25" customHeight="1">
      <c r="A95" s="323"/>
      <c r="B95" s="49"/>
      <c r="C95" s="49"/>
      <c r="D95" s="49"/>
      <c r="E95" s="49"/>
      <c r="F95" s="49"/>
      <c r="G95" s="49"/>
      <c r="H95" s="49"/>
      <c r="I95" s="49"/>
      <c r="J95" s="49"/>
      <c r="K95" s="328"/>
    </row>
    <row r="96" spans="1:28" ht="16.5">
      <c r="A96" s="343" t="s">
        <v>66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5"/>
      <c r="V96" s="261"/>
      <c r="W96" s="261"/>
      <c r="X96" s="261"/>
      <c r="Y96" s="261"/>
      <c r="Z96" s="261"/>
      <c r="AA96" s="261"/>
      <c r="AB96" s="261"/>
    </row>
    <row r="97" spans="1:28" ht="15.5">
      <c r="A97" s="297" t="s">
        <v>135</v>
      </c>
      <c r="B97" s="49"/>
      <c r="C97" s="49"/>
      <c r="D97" s="49"/>
      <c r="E97" s="49"/>
      <c r="F97" s="49"/>
      <c r="G97" s="49"/>
      <c r="H97" s="49"/>
      <c r="I97" s="49"/>
      <c r="J97" s="49"/>
      <c r="K97" s="328"/>
    </row>
    <row r="98" spans="1:28" ht="15.5">
      <c r="A98" s="310" t="s">
        <v>136</v>
      </c>
      <c r="B98" s="49"/>
      <c r="C98" s="49"/>
      <c r="D98" s="49"/>
      <c r="E98" s="49"/>
      <c r="F98" s="49"/>
      <c r="G98" s="49"/>
      <c r="H98" s="49"/>
      <c r="I98" s="49"/>
      <c r="J98" s="49"/>
      <c r="K98" s="328"/>
    </row>
    <row r="99" spans="1:28" ht="9" customHeight="1">
      <c r="A99" s="324"/>
      <c r="B99" s="49"/>
      <c r="C99" s="49"/>
      <c r="D99" s="49"/>
      <c r="E99" s="49"/>
      <c r="F99" s="49"/>
      <c r="G99" s="49"/>
      <c r="H99" s="49"/>
      <c r="I99" s="49"/>
      <c r="J99" s="49"/>
      <c r="K99" s="328"/>
    </row>
    <row r="100" spans="1:28" ht="16.5">
      <c r="A100" s="343" t="s">
        <v>67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5"/>
      <c r="V100" s="261"/>
      <c r="W100" s="261"/>
      <c r="X100" s="261"/>
      <c r="Y100" s="261"/>
      <c r="Z100" s="261"/>
      <c r="AA100" s="261"/>
      <c r="AB100" s="261"/>
    </row>
    <row r="101" spans="1:28" ht="15.5">
      <c r="A101" s="305" t="s">
        <v>82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328"/>
    </row>
    <row r="102" spans="1:28" ht="15.5">
      <c r="A102" s="305"/>
      <c r="B102" s="49"/>
      <c r="C102" s="49"/>
      <c r="D102" s="49"/>
      <c r="E102" s="49"/>
      <c r="F102" s="49"/>
      <c r="G102" s="49"/>
      <c r="H102" s="49"/>
      <c r="I102" s="49"/>
      <c r="J102" s="49"/>
      <c r="K102" s="328"/>
    </row>
    <row r="103" spans="1:28" ht="15.5">
      <c r="A103" s="305"/>
      <c r="B103" s="49"/>
      <c r="C103" s="49"/>
      <c r="D103" s="49"/>
      <c r="E103" s="49"/>
      <c r="F103" s="49"/>
      <c r="G103" s="49"/>
      <c r="H103" s="49"/>
      <c r="I103" s="49"/>
      <c r="J103" s="49"/>
      <c r="K103" s="328"/>
    </row>
    <row r="104" spans="1:28" ht="15.5">
      <c r="A104" s="305"/>
      <c r="B104" s="49"/>
      <c r="C104" s="49"/>
      <c r="D104" s="49"/>
      <c r="E104" s="49"/>
      <c r="F104" s="49"/>
      <c r="G104" s="49"/>
      <c r="H104" s="49"/>
      <c r="I104" s="49"/>
      <c r="J104" s="49"/>
      <c r="K104" s="328"/>
    </row>
    <row r="105" spans="1:28" ht="15.5">
      <c r="A105" s="305"/>
      <c r="B105" s="49"/>
      <c r="C105" s="49"/>
      <c r="D105" s="49"/>
      <c r="E105" s="49"/>
      <c r="F105" s="49"/>
      <c r="G105" s="49"/>
      <c r="H105" s="49"/>
      <c r="I105" s="49"/>
      <c r="J105" s="49"/>
      <c r="K105" s="328"/>
    </row>
    <row r="106" spans="1:28" ht="18.899999999999999" customHeight="1">
      <c r="A106" s="320" t="s">
        <v>87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328"/>
    </row>
    <row r="107" spans="1:28" ht="9.65" customHeight="1">
      <c r="A107" s="305"/>
      <c r="B107" s="49"/>
      <c r="C107" s="49"/>
      <c r="D107" s="49"/>
      <c r="E107" s="49"/>
      <c r="F107" s="49"/>
      <c r="G107" s="49"/>
      <c r="H107" s="49"/>
      <c r="I107" s="49"/>
      <c r="J107" s="49"/>
      <c r="K107" s="328"/>
    </row>
    <row r="108" spans="1:28" ht="16.5">
      <c r="A108" s="343" t="s">
        <v>68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5"/>
      <c r="V108" s="261"/>
      <c r="W108" s="261"/>
      <c r="X108" s="261"/>
      <c r="Y108" s="261"/>
      <c r="Z108" s="261"/>
      <c r="AA108" s="261"/>
      <c r="AB108" s="261"/>
    </row>
    <row r="109" spans="1:28" ht="15.5">
      <c r="A109" s="310" t="s">
        <v>137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328"/>
    </row>
    <row r="110" spans="1:28" ht="15.75" customHeight="1">
      <c r="A110" s="325" t="s">
        <v>138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40"/>
    </row>
    <row r="111" spans="1:28" ht="29.25" customHeight="1">
      <c r="A111" s="350" t="s">
        <v>154</v>
      </c>
      <c r="B111" s="351"/>
      <c r="C111" s="351"/>
      <c r="D111" s="351"/>
      <c r="E111" s="351"/>
      <c r="F111" s="351"/>
      <c r="G111" s="351"/>
      <c r="H111" s="351"/>
      <c r="I111" s="351"/>
      <c r="J111" s="351"/>
      <c r="K111" s="352"/>
    </row>
    <row r="112" spans="1:28" s="1" customFormat="1" ht="15.5">
      <c r="A112" s="265"/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</row>
    <row r="113" spans="1:21" s="1" customFormat="1" ht="15.5">
      <c r="A113" s="267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</row>
    <row r="114" spans="1:21" s="1" customFormat="1" ht="15.5">
      <c r="A114" s="265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</row>
    <row r="115" spans="1:21" s="1" customFormat="1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</row>
    <row r="116" spans="1:21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</row>
    <row r="117" spans="1:21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</row>
    <row r="118" spans="1:21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1:21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</row>
    <row r="120" spans="1:21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21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</row>
    <row r="122" spans="1:21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</row>
    <row r="123" spans="1:21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</row>
    <row r="124" spans="1:21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</row>
    <row r="125" spans="1:21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</row>
    <row r="126" spans="1:21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21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</row>
    <row r="128" spans="1:21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</row>
    <row r="129" spans="1:11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</row>
    <row r="130" spans="1:11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</row>
    <row r="131" spans="1:11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</row>
    <row r="132" spans="1:11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</row>
    <row r="133" spans="1:11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</row>
    <row r="134" spans="1:11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</row>
    <row r="135" spans="1:11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</row>
    <row r="136" spans="1:11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</row>
    <row r="137" spans="1:11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</row>
    <row r="138" spans="1:11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</row>
    <row r="139" spans="1:11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</row>
    <row r="140" spans="1:11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</row>
    <row r="141" spans="1:11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</row>
    <row r="142" spans="1:11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</row>
    <row r="143" spans="1:11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1:11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</row>
    <row r="145" spans="1:11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1:11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</row>
    <row r="147" spans="1:11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</row>
    <row r="148" spans="1:11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</row>
    <row r="149" spans="1:1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</row>
    <row r="150" spans="1:11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</row>
    <row r="151" spans="1:11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</row>
    <row r="152" spans="1:1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</row>
    <row r="153" spans="1:11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</row>
    <row r="154" spans="1:11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</row>
    <row r="155" spans="1:11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</row>
    <row r="156" spans="1:11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</row>
    <row r="157" spans="1:11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</row>
    <row r="158" spans="1:11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</row>
    <row r="159" spans="1:11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</row>
    <row r="160" spans="1:11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</row>
    <row r="161" spans="1:11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1:11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</row>
    <row r="163" spans="1:11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1:11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</row>
    <row r="165" spans="1:11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</row>
    <row r="166" spans="1:11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</row>
    <row r="167" spans="1:11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</row>
    <row r="168" spans="1:1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</row>
    <row r="169" spans="1:1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</row>
    <row r="170" spans="1:11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</row>
    <row r="171" spans="1:1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</row>
    <row r="172" spans="1:1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</row>
    <row r="173" spans="1:11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</row>
    <row r="174" spans="1:11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</row>
    <row r="175" spans="1:11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</row>
    <row r="176" spans="1:11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</row>
    <row r="177" spans="1:11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</row>
    <row r="178" spans="1:11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</row>
    <row r="179" spans="1:11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</row>
    <row r="180" spans="1:11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</row>
    <row r="181" spans="1:11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</row>
    <row r="182" spans="1:11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</row>
    <row r="183" spans="1:11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</row>
    <row r="184" spans="1:11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</row>
    <row r="185" spans="1:11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</row>
    <row r="186" spans="1:11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</row>
    <row r="187" spans="1:11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</row>
    <row r="188" spans="1:11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</row>
    <row r="189" spans="1:11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</row>
    <row r="190" spans="1:11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</row>
    <row r="191" spans="1:11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</row>
    <row r="192" spans="1:11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</row>
    <row r="193" spans="1:11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</row>
    <row r="194" spans="1:11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</row>
    <row r="195" spans="1:11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</row>
    <row r="196" spans="1:11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</row>
    <row r="197" spans="1:11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1:11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</row>
    <row r="199" spans="1:11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</row>
    <row r="200" spans="1:11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</row>
    <row r="201" spans="1:11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</row>
    <row r="202" spans="1:11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</row>
    <row r="203" spans="1:11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</row>
    <row r="204" spans="1:11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</row>
    <row r="205" spans="1:11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</row>
    <row r="206" spans="1:11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</row>
    <row r="207" spans="1:11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</row>
    <row r="208" spans="1:11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</row>
    <row r="209" spans="1:11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</row>
    <row r="210" spans="1:11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</row>
    <row r="211" spans="1:11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</row>
    <row r="212" spans="1:11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</row>
    <row r="213" spans="1:11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</row>
    <row r="214" spans="1:11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</row>
    <row r="215" spans="1:11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</row>
    <row r="216" spans="1:11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</row>
    <row r="217" spans="1:11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</row>
    <row r="218" spans="1:11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</row>
    <row r="219" spans="1:11">
      <c r="A219" s="261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</row>
    <row r="220" spans="1:11">
      <c r="A220" s="261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</row>
    <row r="221" spans="1:11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</row>
    <row r="222" spans="1:11">
      <c r="A222" s="261"/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</row>
    <row r="223" spans="1:11">
      <c r="A223" s="261"/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</row>
    <row r="224" spans="1:11">
      <c r="A224" s="261"/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</row>
    <row r="225" spans="1:11">
      <c r="A225" s="261"/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</row>
    <row r="226" spans="1:11">
      <c r="A226" s="261"/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</row>
    <row r="227" spans="1:11">
      <c r="A227" s="26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</row>
    <row r="228" spans="1:11">
      <c r="A228" s="26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</row>
    <row r="229" spans="1:11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</row>
    <row r="230" spans="1:11">
      <c r="A230" s="261"/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</row>
    <row r="231" spans="1:11">
      <c r="A231" s="261"/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</row>
    <row r="232" spans="1:11">
      <c r="A232" s="261"/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</row>
    <row r="233" spans="1:11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</row>
    <row r="234" spans="1:11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</row>
    <row r="235" spans="1:11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</row>
    <row r="236" spans="1:11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</row>
    <row r="237" spans="1:11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</row>
    <row r="238" spans="1:11">
      <c r="A238" s="261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</row>
    <row r="239" spans="1:11">
      <c r="A239" s="261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</row>
    <row r="240" spans="1:11">
      <c r="A240" s="261"/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</row>
    <row r="241" spans="1:11">
      <c r="A241" s="261"/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</row>
    <row r="242" spans="1:11">
      <c r="A242" s="261"/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</row>
    <row r="243" spans="1:11">
      <c r="A243" s="261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</row>
    <row r="244" spans="1:11">
      <c r="A244" s="261"/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</row>
    <row r="245" spans="1:11">
      <c r="A245" s="261"/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</row>
    <row r="246" spans="1:11">
      <c r="A246" s="261"/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</row>
    <row r="247" spans="1:11">
      <c r="A247" s="261"/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</row>
    <row r="248" spans="1:11">
      <c r="A248" s="261"/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</row>
    <row r="249" spans="1:11">
      <c r="A249" s="261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</row>
    <row r="250" spans="1:11">
      <c r="A250" s="261"/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</row>
    <row r="251" spans="1:11">
      <c r="A251" s="261"/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</row>
    <row r="252" spans="1:11">
      <c r="A252" s="261"/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</row>
    <row r="253" spans="1:11">
      <c r="A253" s="261"/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</row>
    <row r="254" spans="1:11">
      <c r="A254" s="261"/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</row>
    <row r="255" spans="1:11">
      <c r="A255" s="261"/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</row>
    <row r="256" spans="1:11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</row>
    <row r="257" spans="1:11">
      <c r="A257" s="261"/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</row>
    <row r="258" spans="1:11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</row>
    <row r="259" spans="1:11">
      <c r="A259" s="261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</row>
    <row r="260" spans="1:11">
      <c r="A260" s="261"/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</row>
    <row r="261" spans="1:11">
      <c r="A261" s="261"/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</row>
    <row r="262" spans="1:11">
      <c r="A262" s="261"/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</row>
    <row r="263" spans="1:11">
      <c r="A263" s="261"/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</row>
    <row r="264" spans="1:11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</row>
    <row r="265" spans="1:11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</row>
    <row r="266" spans="1:11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</row>
    <row r="267" spans="1:11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</row>
    <row r="268" spans="1:11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</row>
    <row r="269" spans="1:11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</row>
    <row r="270" spans="1:11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</row>
    <row r="271" spans="1:11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</row>
    <row r="272" spans="1:11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</row>
    <row r="273" spans="1:11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</row>
    <row r="274" spans="1:11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</row>
    <row r="275" spans="1:11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</row>
    <row r="276" spans="1:11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</row>
    <row r="277" spans="1:11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</row>
    <row r="278" spans="1:11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</row>
    <row r="279" spans="1:11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</row>
    <row r="280" spans="1:11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</row>
    <row r="281" spans="1:11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</row>
    <row r="282" spans="1:11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</row>
    <row r="283" spans="1:11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</row>
    <row r="284" spans="1:11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</row>
    <row r="285" spans="1:11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</row>
    <row r="286" spans="1:11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</row>
    <row r="287" spans="1:11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</row>
    <row r="288" spans="1:11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</row>
    <row r="289" spans="1:11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</row>
    <row r="290" spans="1:11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</row>
    <row r="291" spans="1:11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</row>
    <row r="292" spans="1:11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</row>
    <row r="293" spans="1:11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</row>
    <row r="294" spans="1:11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</row>
    <row r="295" spans="1:11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</row>
    <row r="296" spans="1:11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</row>
    <row r="297" spans="1:11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</row>
    <row r="298" spans="1:11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</row>
    <row r="299" spans="1:11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</row>
    <row r="300" spans="1:11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</row>
    <row r="301" spans="1:11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</row>
    <row r="302" spans="1:11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</row>
    <row r="303" spans="1:11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</row>
    <row r="304" spans="1:11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</row>
    <row r="305" spans="1:11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</row>
    <row r="306" spans="1:11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</row>
    <row r="307" spans="1:11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</row>
    <row r="308" spans="1:11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</row>
    <row r="309" spans="1:11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</row>
    <row r="310" spans="1:11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</row>
    <row r="311" spans="1:11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</row>
    <row r="312" spans="1:11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</row>
    <row r="313" spans="1:11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</row>
    <row r="314" spans="1:11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</row>
    <row r="315" spans="1:11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</row>
    <row r="316" spans="1:11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</row>
    <row r="317" spans="1:11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</row>
    <row r="318" spans="1:11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</row>
    <row r="319" spans="1:11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</row>
    <row r="320" spans="1:11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</row>
    <row r="321" spans="1:11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</row>
    <row r="322" spans="1:11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</row>
    <row r="323" spans="1:11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</row>
    <row r="324" spans="1:11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</row>
    <row r="325" spans="1:11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</row>
    <row r="326" spans="1:11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</row>
    <row r="327" spans="1:11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</row>
    <row r="328" spans="1:11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</row>
    <row r="329" spans="1:11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</row>
    <row r="330" spans="1:11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</row>
    <row r="331" spans="1:11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</row>
    <row r="332" spans="1:11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</row>
    <row r="333" spans="1:11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</row>
    <row r="334" spans="1:11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</row>
    <row r="335" spans="1:11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</row>
    <row r="336" spans="1:11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</row>
    <row r="337" spans="1:11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</row>
    <row r="338" spans="1:11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</row>
    <row r="339" spans="1:11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</row>
    <row r="340" spans="1:11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</row>
    <row r="341" spans="1:11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</row>
    <row r="342" spans="1:11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</row>
    <row r="343" spans="1:11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</row>
    <row r="344" spans="1:11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</row>
    <row r="345" spans="1:11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</row>
    <row r="346" spans="1:11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</row>
    <row r="347" spans="1:11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</row>
    <row r="348" spans="1:11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</row>
    <row r="349" spans="1:11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</row>
    <row r="350" spans="1:11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</row>
    <row r="351" spans="1:11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</row>
    <row r="352" spans="1:11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</row>
    <row r="353" spans="1:11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</row>
    <row r="354" spans="1:11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</row>
    <row r="355" spans="1:11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</row>
    <row r="356" spans="1:11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</row>
    <row r="357" spans="1:11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</row>
    <row r="358" spans="1:11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</row>
    <row r="359" spans="1:11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</row>
    <row r="360" spans="1:11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</row>
    <row r="361" spans="1:11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</row>
    <row r="362" spans="1:11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</row>
    <row r="363" spans="1:11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</row>
    <row r="364" spans="1:11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</row>
    <row r="365" spans="1:11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</row>
    <row r="366" spans="1:11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</row>
    <row r="367" spans="1:11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</row>
    <row r="368" spans="1:11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</row>
    <row r="369" spans="1:11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</row>
    <row r="370" spans="1:11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</row>
    <row r="371" spans="1:11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</row>
    <row r="372" spans="1:11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</row>
    <row r="373" spans="1:11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</row>
    <row r="374" spans="1:11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</row>
    <row r="375" spans="1:11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</row>
    <row r="376" spans="1:11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</row>
    <row r="377" spans="1:11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</row>
    <row r="378" spans="1:11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</row>
    <row r="379" spans="1:11">
      <c r="A379" s="261"/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</row>
    <row r="380" spans="1:11">
      <c r="A380" s="261"/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</row>
    <row r="381" spans="1:11">
      <c r="A381" s="261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</row>
    <row r="382" spans="1:11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</row>
    <row r="383" spans="1:11">
      <c r="A383" s="261"/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</row>
    <row r="384" spans="1:11">
      <c r="A384" s="261"/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</row>
    <row r="385" spans="1:11">
      <c r="A385" s="261"/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</row>
    <row r="386" spans="1:11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</row>
    <row r="387" spans="1:11">
      <c r="A387" s="261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</row>
    <row r="388" spans="1:11">
      <c r="A388" s="261"/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</row>
    <row r="389" spans="1:11">
      <c r="A389" s="261"/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</row>
    <row r="390" spans="1:11">
      <c r="A390" s="261"/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</row>
    <row r="391" spans="1:11">
      <c r="A391" s="261"/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</row>
    <row r="392" spans="1:11">
      <c r="A392" s="261"/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</row>
    <row r="393" spans="1:11">
      <c r="A393" s="261"/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</row>
    <row r="394" spans="1:11">
      <c r="A394" s="261"/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</row>
    <row r="395" spans="1:11">
      <c r="A395" s="261"/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</row>
    <row r="396" spans="1:11">
      <c r="A396" s="261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</row>
    <row r="397" spans="1:11">
      <c r="A397" s="261"/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</row>
    <row r="398" spans="1:11">
      <c r="A398" s="261"/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</row>
    <row r="399" spans="1:11">
      <c r="A399" s="261"/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</row>
    <row r="400" spans="1:11">
      <c r="A400" s="261"/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</row>
    <row r="401" spans="1:11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</row>
    <row r="402" spans="1:11">
      <c r="A402" s="261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</row>
    <row r="403" spans="1:11">
      <c r="A403" s="261"/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</row>
    <row r="404" spans="1:11">
      <c r="A404" s="261"/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</row>
    <row r="405" spans="1:11">
      <c r="A405" s="261"/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</row>
    <row r="406" spans="1:11">
      <c r="A406" s="261"/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</row>
    <row r="407" spans="1:11">
      <c r="A407" s="261"/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</row>
    <row r="408" spans="1:11">
      <c r="A408" s="261"/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</row>
    <row r="409" spans="1:11">
      <c r="A409" s="261"/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</row>
    <row r="410" spans="1:11">
      <c r="A410" s="261"/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</row>
    <row r="411" spans="1:11">
      <c r="A411" s="261"/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</row>
    <row r="412" spans="1:11">
      <c r="A412" s="261"/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</row>
    <row r="413" spans="1:11">
      <c r="A413" s="261"/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</row>
    <row r="414" spans="1:11">
      <c r="A414" s="261"/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</row>
    <row r="415" spans="1:11">
      <c r="A415" s="261"/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</row>
    <row r="416" spans="1:11">
      <c r="A416" s="261"/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</row>
    <row r="417" spans="1:11">
      <c r="A417" s="261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</row>
    <row r="418" spans="1:11">
      <c r="A418" s="261"/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</row>
    <row r="419" spans="1:11">
      <c r="A419" s="261"/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</row>
    <row r="420" spans="1:11">
      <c r="A420" s="261"/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</row>
    <row r="421" spans="1:11">
      <c r="A421" s="261"/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</row>
    <row r="422" spans="1:11">
      <c r="A422" s="261"/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</row>
    <row r="423" spans="1:11">
      <c r="A423" s="261"/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</row>
    <row r="424" spans="1:11">
      <c r="A424" s="261"/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</row>
    <row r="425" spans="1:11">
      <c r="A425" s="261"/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</row>
    <row r="426" spans="1:11">
      <c r="A426" s="261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</row>
    <row r="427" spans="1:11">
      <c r="A427" s="261"/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</row>
    <row r="428" spans="1:11">
      <c r="A428" s="261"/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</row>
    <row r="429" spans="1:11">
      <c r="A429" s="261"/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</row>
    <row r="430" spans="1:11">
      <c r="A430" s="261"/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</row>
    <row r="431" spans="1:11">
      <c r="A431" s="261"/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</row>
    <row r="432" spans="1:11">
      <c r="A432" s="261"/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</row>
    <row r="433" spans="1:11">
      <c r="A433" s="261"/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</row>
    <row r="434" spans="1:11">
      <c r="A434" s="261"/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</row>
    <row r="435" spans="1:11">
      <c r="A435" s="261"/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</row>
    <row r="436" spans="1:11">
      <c r="A436" s="261"/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</row>
    <row r="437" spans="1:11">
      <c r="A437" s="261"/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</row>
    <row r="438" spans="1:11">
      <c r="A438" s="261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</row>
    <row r="439" spans="1:11">
      <c r="A439" s="261"/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</row>
    <row r="440" spans="1:11">
      <c r="A440" s="261"/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</row>
    <row r="441" spans="1:11">
      <c r="A441" s="261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</row>
    <row r="442" spans="1:11">
      <c r="A442" s="261"/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</row>
    <row r="443" spans="1:11">
      <c r="A443" s="261"/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</row>
    <row r="444" spans="1:11">
      <c r="A444" s="261"/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</row>
    <row r="445" spans="1:11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</row>
    <row r="446" spans="1:11">
      <c r="A446" s="261"/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</row>
    <row r="447" spans="1:11">
      <c r="A447" s="261"/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</row>
    <row r="448" spans="1:11">
      <c r="A448" s="261"/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</row>
    <row r="449" spans="1:11">
      <c r="A449" s="261"/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</row>
    <row r="450" spans="1:11">
      <c r="A450" s="261"/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</row>
    <row r="451" spans="1:11">
      <c r="A451" s="261"/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</row>
    <row r="452" spans="1:11">
      <c r="A452" s="261"/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</row>
    <row r="453" spans="1:11">
      <c r="A453" s="261"/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</row>
    <row r="454" spans="1:11">
      <c r="A454" s="261"/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</row>
    <row r="455" spans="1:11">
      <c r="A455" s="261"/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</row>
    <row r="456" spans="1:11">
      <c r="A456" s="261"/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</row>
    <row r="457" spans="1:11">
      <c r="A457" s="261"/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</row>
    <row r="458" spans="1:11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</row>
    <row r="459" spans="1:11">
      <c r="A459" s="261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</row>
    <row r="460" spans="1:11">
      <c r="A460" s="261"/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</row>
    <row r="461" spans="1:11">
      <c r="A461" s="261"/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</row>
    <row r="462" spans="1:11">
      <c r="A462" s="261"/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</row>
    <row r="463" spans="1:11">
      <c r="A463" s="261"/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</row>
    <row r="464" spans="1:11">
      <c r="A464" s="261"/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</row>
    <row r="465" spans="1:11">
      <c r="A465" s="261"/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</row>
    <row r="466" spans="1:11">
      <c r="A466" s="261"/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</row>
    <row r="467" spans="1:11">
      <c r="A467" s="261"/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</row>
    <row r="468" spans="1:11">
      <c r="A468" s="261"/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</row>
    <row r="469" spans="1:11">
      <c r="A469" s="261"/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</row>
    <row r="470" spans="1:11">
      <c r="A470" s="261"/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</row>
    <row r="471" spans="1:11">
      <c r="A471" s="261"/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</row>
    <row r="472" spans="1:11">
      <c r="A472" s="261"/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</row>
    <row r="473" spans="1:11">
      <c r="A473" s="261"/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</row>
    <row r="474" spans="1:11">
      <c r="A474" s="261"/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</row>
    <row r="475" spans="1:11">
      <c r="A475" s="261"/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</row>
    <row r="476" spans="1:11">
      <c r="A476" s="261"/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</row>
    <row r="477" spans="1:11">
      <c r="A477" s="261"/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</row>
    <row r="478" spans="1:11">
      <c r="A478" s="261"/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</row>
    <row r="479" spans="1:11">
      <c r="A479" s="261"/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</row>
    <row r="480" spans="1:11">
      <c r="A480" s="261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</row>
    <row r="481" spans="1:11">
      <c r="A481" s="261"/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</row>
    <row r="482" spans="1:11">
      <c r="A482" s="261"/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</row>
    <row r="483" spans="1:11">
      <c r="A483" s="261"/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</row>
    <row r="484" spans="1:11">
      <c r="A484" s="261"/>
      <c r="B484" s="261"/>
      <c r="C484" s="261"/>
      <c r="D484" s="261"/>
      <c r="E484" s="261"/>
      <c r="F484" s="261"/>
      <c r="G484" s="261"/>
      <c r="H484" s="261"/>
      <c r="I484" s="261"/>
      <c r="J484" s="261"/>
      <c r="K484" s="261"/>
    </row>
    <row r="485" spans="1:11">
      <c r="A485" s="261"/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</row>
    <row r="486" spans="1:11">
      <c r="A486" s="261"/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</row>
    <row r="487" spans="1:11">
      <c r="A487" s="261"/>
      <c r="B487" s="261"/>
      <c r="C487" s="261"/>
      <c r="D487" s="261"/>
      <c r="E487" s="261"/>
      <c r="F487" s="261"/>
      <c r="G487" s="261"/>
      <c r="H487" s="261"/>
      <c r="I487" s="261"/>
      <c r="J487" s="261"/>
      <c r="K487" s="261"/>
    </row>
    <row r="488" spans="1:11">
      <c r="A488" s="261"/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</row>
    <row r="489" spans="1:11">
      <c r="A489" s="261"/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</row>
    <row r="490" spans="1:11">
      <c r="A490" s="261"/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</row>
    <row r="491" spans="1:11">
      <c r="A491" s="261"/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</row>
    <row r="492" spans="1:11">
      <c r="A492" s="261"/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</row>
    <row r="493" spans="1:11">
      <c r="A493" s="261"/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</row>
    <row r="494" spans="1:11">
      <c r="A494" s="261"/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</row>
    <row r="495" spans="1:11">
      <c r="A495" s="261"/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</row>
    <row r="496" spans="1:11">
      <c r="A496" s="261"/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</row>
    <row r="497" spans="1:11">
      <c r="A497" s="261"/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</row>
    <row r="498" spans="1:11">
      <c r="A498" s="261"/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</row>
    <row r="499" spans="1:11">
      <c r="A499" s="261"/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</row>
    <row r="500" spans="1:11">
      <c r="A500" s="261"/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</row>
    <row r="501" spans="1:11">
      <c r="A501" s="261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</row>
    <row r="502" spans="1:11">
      <c r="A502" s="261"/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</row>
    <row r="503" spans="1:11">
      <c r="A503" s="261"/>
      <c r="B503" s="261"/>
      <c r="C503" s="261"/>
      <c r="D503" s="261"/>
      <c r="E503" s="261"/>
      <c r="F503" s="261"/>
      <c r="G503" s="261"/>
      <c r="H503" s="261"/>
      <c r="I503" s="261"/>
      <c r="J503" s="261"/>
      <c r="K503" s="261"/>
    </row>
    <row r="504" spans="1:11">
      <c r="A504" s="261"/>
      <c r="B504" s="261"/>
      <c r="C504" s="261"/>
      <c r="D504" s="261"/>
      <c r="E504" s="261"/>
      <c r="F504" s="261"/>
      <c r="G504" s="261"/>
      <c r="H504" s="261"/>
      <c r="I504" s="261"/>
      <c r="J504" s="261"/>
      <c r="K504" s="261"/>
    </row>
    <row r="505" spans="1:11">
      <c r="A505" s="261"/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</row>
    <row r="506" spans="1:11">
      <c r="A506" s="261"/>
      <c r="B506" s="261"/>
      <c r="C506" s="261"/>
      <c r="D506" s="261"/>
      <c r="E506" s="261"/>
      <c r="F506" s="261"/>
      <c r="G506" s="261"/>
      <c r="H506" s="261"/>
      <c r="I506" s="261"/>
      <c r="J506" s="261"/>
      <c r="K506" s="261"/>
    </row>
    <row r="507" spans="1:11">
      <c r="A507" s="261"/>
      <c r="B507" s="261"/>
      <c r="C507" s="261"/>
      <c r="D507" s="261"/>
      <c r="E507" s="261"/>
      <c r="F507" s="261"/>
      <c r="G507" s="261"/>
      <c r="H507" s="261"/>
      <c r="I507" s="261"/>
      <c r="J507" s="261"/>
      <c r="K507" s="261"/>
    </row>
    <row r="508" spans="1:11">
      <c r="A508" s="261"/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</row>
    <row r="509" spans="1:11">
      <c r="A509" s="261"/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</row>
    <row r="510" spans="1:11">
      <c r="A510" s="261"/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</row>
    <row r="511" spans="1:11">
      <c r="A511" s="261"/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</row>
    <row r="512" spans="1:11">
      <c r="A512" s="261"/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</row>
    <row r="513" spans="1:11">
      <c r="A513" s="261"/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</row>
    <row r="514" spans="1:11">
      <c r="A514" s="261"/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</row>
    <row r="515" spans="1:11">
      <c r="A515" s="261"/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</row>
    <row r="516" spans="1:11">
      <c r="A516" s="261"/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</row>
    <row r="517" spans="1:11">
      <c r="A517" s="261"/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</row>
    <row r="518" spans="1:11">
      <c r="A518" s="261"/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</row>
    <row r="519" spans="1:11">
      <c r="A519" s="261"/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</row>
    <row r="520" spans="1:11">
      <c r="A520" s="261"/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</row>
    <row r="521" spans="1:11">
      <c r="A521" s="261"/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</row>
    <row r="522" spans="1:11">
      <c r="A522" s="261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</row>
    <row r="523" spans="1:11">
      <c r="A523" s="261"/>
      <c r="B523" s="261"/>
      <c r="C523" s="261"/>
      <c r="D523" s="261"/>
      <c r="E523" s="261"/>
      <c r="F523" s="261"/>
      <c r="G523" s="261"/>
      <c r="H523" s="261"/>
      <c r="I523" s="261"/>
      <c r="J523" s="261"/>
      <c r="K523" s="261"/>
    </row>
    <row r="524" spans="1:11">
      <c r="A524" s="261"/>
      <c r="B524" s="261"/>
      <c r="C524" s="261"/>
      <c r="D524" s="261"/>
      <c r="E524" s="261"/>
      <c r="F524" s="261"/>
      <c r="G524" s="261"/>
      <c r="H524" s="261"/>
      <c r="I524" s="261"/>
      <c r="J524" s="261"/>
      <c r="K524" s="261"/>
    </row>
    <row r="525" spans="1:11">
      <c r="A525" s="261"/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</row>
    <row r="526" spans="1:11">
      <c r="A526" s="261"/>
      <c r="B526" s="261"/>
      <c r="C526" s="261"/>
      <c r="D526" s="261"/>
      <c r="E526" s="261"/>
      <c r="F526" s="261"/>
      <c r="G526" s="261"/>
      <c r="H526" s="261"/>
      <c r="I526" s="261"/>
      <c r="J526" s="261"/>
      <c r="K526" s="261"/>
    </row>
    <row r="527" spans="1:11">
      <c r="A527" s="261"/>
      <c r="B527" s="261"/>
      <c r="C527" s="261"/>
      <c r="D527" s="261"/>
      <c r="E527" s="261"/>
      <c r="F527" s="261"/>
      <c r="G527" s="261"/>
      <c r="H527" s="261"/>
      <c r="I527" s="261"/>
      <c r="J527" s="261"/>
      <c r="K527" s="261"/>
    </row>
    <row r="528" spans="1:11">
      <c r="A528" s="261"/>
      <c r="B528" s="261"/>
      <c r="C528" s="261"/>
      <c r="D528" s="261"/>
      <c r="E528" s="261"/>
      <c r="F528" s="261"/>
      <c r="G528" s="261"/>
      <c r="H528" s="261"/>
      <c r="I528" s="261"/>
      <c r="J528" s="261"/>
      <c r="K528" s="261"/>
    </row>
    <row r="529" spans="1:11">
      <c r="A529" s="261"/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</row>
    <row r="530" spans="1:11">
      <c r="A530" s="261"/>
      <c r="B530" s="261"/>
      <c r="C530" s="261"/>
      <c r="D530" s="261"/>
      <c r="E530" s="261"/>
      <c r="F530" s="261"/>
      <c r="G530" s="261"/>
      <c r="H530" s="261"/>
      <c r="I530" s="261"/>
      <c r="J530" s="261"/>
      <c r="K530" s="261"/>
    </row>
    <row r="531" spans="1:11">
      <c r="A531" s="261"/>
      <c r="B531" s="261"/>
      <c r="C531" s="261"/>
      <c r="D531" s="261"/>
      <c r="E531" s="261"/>
      <c r="F531" s="261"/>
      <c r="G531" s="261"/>
      <c r="H531" s="261"/>
      <c r="I531" s="261"/>
      <c r="J531" s="261"/>
      <c r="K531" s="261"/>
    </row>
    <row r="532" spans="1:11">
      <c r="A532" s="261"/>
      <c r="B532" s="261"/>
      <c r="C532" s="261"/>
      <c r="D532" s="261"/>
      <c r="E532" s="261"/>
      <c r="F532" s="261"/>
      <c r="G532" s="261"/>
      <c r="H532" s="261"/>
      <c r="I532" s="261"/>
      <c r="J532" s="261"/>
      <c r="K532" s="261"/>
    </row>
    <row r="533" spans="1:11">
      <c r="A533" s="261"/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</row>
    <row r="534" spans="1:11">
      <c r="A534" s="261"/>
      <c r="B534" s="261"/>
      <c r="C534" s="261"/>
      <c r="D534" s="261"/>
      <c r="E534" s="261"/>
      <c r="F534" s="261"/>
      <c r="G534" s="261"/>
      <c r="H534" s="261"/>
      <c r="I534" s="261"/>
      <c r="J534" s="261"/>
      <c r="K534" s="261"/>
    </row>
    <row r="535" spans="1:11">
      <c r="A535" s="261"/>
      <c r="B535" s="261"/>
      <c r="C535" s="261"/>
      <c r="D535" s="261"/>
      <c r="E535" s="261"/>
      <c r="F535" s="261"/>
      <c r="G535" s="261"/>
      <c r="H535" s="261"/>
      <c r="I535" s="261"/>
      <c r="J535" s="261"/>
      <c r="K535" s="261"/>
    </row>
    <row r="536" spans="1:11">
      <c r="A536" s="261"/>
      <c r="B536" s="261"/>
      <c r="C536" s="261"/>
      <c r="D536" s="261"/>
      <c r="E536" s="261"/>
      <c r="F536" s="261"/>
      <c r="G536" s="261"/>
      <c r="H536" s="261"/>
      <c r="I536" s="261"/>
      <c r="J536" s="261"/>
      <c r="K536" s="261"/>
    </row>
    <row r="537" spans="1:11">
      <c r="A537" s="261"/>
      <c r="B537" s="261"/>
      <c r="C537" s="261"/>
      <c r="D537" s="261"/>
      <c r="E537" s="261"/>
      <c r="F537" s="261"/>
      <c r="G537" s="261"/>
      <c r="H537" s="261"/>
      <c r="I537" s="261"/>
      <c r="J537" s="261"/>
      <c r="K537" s="261"/>
    </row>
    <row r="538" spans="1:11">
      <c r="A538" s="261"/>
      <c r="B538" s="261"/>
      <c r="C538" s="261"/>
      <c r="D538" s="261"/>
      <c r="E538" s="261"/>
      <c r="F538" s="261"/>
      <c r="G538" s="261"/>
      <c r="H538" s="261"/>
      <c r="I538" s="261"/>
      <c r="J538" s="261"/>
      <c r="K538" s="261"/>
    </row>
    <row r="539" spans="1:11">
      <c r="A539" s="261"/>
      <c r="B539" s="261"/>
      <c r="C539" s="261"/>
      <c r="D539" s="261"/>
      <c r="E539" s="261"/>
      <c r="F539" s="261"/>
      <c r="G539" s="261"/>
      <c r="H539" s="261"/>
      <c r="I539" s="261"/>
      <c r="J539" s="261"/>
      <c r="K539" s="261"/>
    </row>
    <row r="540" spans="1:11">
      <c r="A540" s="261"/>
      <c r="B540" s="261"/>
      <c r="C540" s="261"/>
      <c r="D540" s="261"/>
      <c r="E540" s="261"/>
      <c r="F540" s="261"/>
      <c r="G540" s="261"/>
      <c r="H540" s="261"/>
      <c r="I540" s="261"/>
      <c r="J540" s="261"/>
      <c r="K540" s="261"/>
    </row>
    <row r="541" spans="1:11">
      <c r="A541" s="261"/>
      <c r="B541" s="261"/>
      <c r="C541" s="261"/>
      <c r="D541" s="261"/>
      <c r="E541" s="261"/>
      <c r="F541" s="261"/>
      <c r="G541" s="261"/>
      <c r="H541" s="261"/>
      <c r="I541" s="261"/>
      <c r="J541" s="261"/>
      <c r="K541" s="261"/>
    </row>
    <row r="542" spans="1:11">
      <c r="A542" s="261"/>
      <c r="B542" s="261"/>
      <c r="C542" s="261"/>
      <c r="D542" s="261"/>
      <c r="E542" s="261"/>
      <c r="F542" s="261"/>
      <c r="G542" s="261"/>
      <c r="H542" s="261"/>
      <c r="I542" s="261"/>
      <c r="J542" s="261"/>
      <c r="K542" s="261"/>
    </row>
    <row r="543" spans="1:11">
      <c r="A543" s="261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</row>
    <row r="544" spans="1:11">
      <c r="A544" s="261"/>
      <c r="B544" s="261"/>
      <c r="C544" s="261"/>
      <c r="D544" s="261"/>
      <c r="E544" s="261"/>
      <c r="F544" s="261"/>
      <c r="G544" s="261"/>
      <c r="H544" s="261"/>
      <c r="I544" s="261"/>
      <c r="J544" s="261"/>
      <c r="K544" s="261"/>
    </row>
    <row r="545" spans="1:11">
      <c r="A545" s="261"/>
      <c r="B545" s="261"/>
      <c r="C545" s="261"/>
      <c r="D545" s="261"/>
      <c r="E545" s="261"/>
      <c r="F545" s="261"/>
      <c r="G545" s="261"/>
      <c r="H545" s="261"/>
      <c r="I545" s="261"/>
      <c r="J545" s="261"/>
      <c r="K545" s="261"/>
    </row>
    <row r="546" spans="1:11">
      <c r="A546" s="261"/>
      <c r="B546" s="261"/>
      <c r="C546" s="261"/>
      <c r="D546" s="261"/>
      <c r="E546" s="261"/>
      <c r="F546" s="261"/>
      <c r="G546" s="261"/>
      <c r="H546" s="261"/>
      <c r="I546" s="261"/>
      <c r="J546" s="261"/>
      <c r="K546" s="261"/>
    </row>
    <row r="547" spans="1:11">
      <c r="A547" s="261"/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</row>
    <row r="548" spans="1:11">
      <c r="A548" s="261"/>
      <c r="B548" s="261"/>
      <c r="C548" s="261"/>
      <c r="D548" s="261"/>
      <c r="E548" s="261"/>
      <c r="F548" s="261"/>
      <c r="G548" s="261"/>
      <c r="H548" s="261"/>
      <c r="I548" s="261"/>
      <c r="J548" s="261"/>
      <c r="K548" s="261"/>
    </row>
    <row r="549" spans="1:11">
      <c r="A549" s="261"/>
      <c r="B549" s="261"/>
      <c r="C549" s="261"/>
      <c r="D549" s="261"/>
      <c r="E549" s="261"/>
      <c r="F549" s="261"/>
      <c r="G549" s="261"/>
      <c r="H549" s="261"/>
      <c r="I549" s="261"/>
      <c r="J549" s="261"/>
      <c r="K549" s="261"/>
    </row>
    <row r="550" spans="1:11">
      <c r="A550" s="261"/>
      <c r="B550" s="261"/>
      <c r="C550" s="261"/>
      <c r="D550" s="261"/>
      <c r="E550" s="261"/>
      <c r="F550" s="261"/>
      <c r="G550" s="261"/>
      <c r="H550" s="261"/>
      <c r="I550" s="261"/>
      <c r="J550" s="261"/>
      <c r="K550" s="261"/>
    </row>
    <row r="551" spans="1:11">
      <c r="A551" s="261"/>
      <c r="B551" s="261"/>
      <c r="C551" s="261"/>
      <c r="D551" s="261"/>
      <c r="E551" s="261"/>
      <c r="F551" s="261"/>
      <c r="G551" s="261"/>
      <c r="H551" s="261"/>
      <c r="I551" s="261"/>
      <c r="J551" s="261"/>
      <c r="K551" s="261"/>
    </row>
    <row r="552" spans="1:11">
      <c r="A552" s="261"/>
      <c r="B552" s="261"/>
      <c r="C552" s="261"/>
      <c r="D552" s="261"/>
      <c r="E552" s="261"/>
      <c r="F552" s="261"/>
      <c r="G552" s="261"/>
      <c r="H552" s="261"/>
      <c r="I552" s="261"/>
      <c r="J552" s="261"/>
      <c r="K552" s="261"/>
    </row>
    <row r="553" spans="1:11">
      <c r="A553" s="261"/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</row>
    <row r="554" spans="1:11">
      <c r="A554" s="261"/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</row>
    <row r="555" spans="1:11">
      <c r="A555" s="261"/>
      <c r="B555" s="261"/>
      <c r="C555" s="261"/>
      <c r="D555" s="261"/>
      <c r="E555" s="261"/>
      <c r="F555" s="261"/>
      <c r="G555" s="261"/>
      <c r="H555" s="261"/>
      <c r="I555" s="261"/>
      <c r="J555" s="261"/>
      <c r="K555" s="261"/>
    </row>
    <row r="556" spans="1:11">
      <c r="A556" s="261"/>
      <c r="B556" s="261"/>
      <c r="C556" s="261"/>
      <c r="D556" s="261"/>
      <c r="E556" s="261"/>
      <c r="F556" s="261"/>
      <c r="G556" s="261"/>
      <c r="H556" s="261"/>
      <c r="I556" s="261"/>
      <c r="J556" s="261"/>
      <c r="K556" s="261"/>
    </row>
    <row r="557" spans="1:11">
      <c r="A557" s="261"/>
      <c r="B557" s="261"/>
      <c r="C557" s="261"/>
      <c r="D557" s="261"/>
      <c r="E557" s="261"/>
      <c r="F557" s="261"/>
      <c r="G557" s="261"/>
      <c r="H557" s="261"/>
      <c r="I557" s="261"/>
      <c r="J557" s="261"/>
      <c r="K557" s="261"/>
    </row>
    <row r="558" spans="1:11">
      <c r="A558" s="261"/>
      <c r="B558" s="261"/>
      <c r="C558" s="261"/>
      <c r="D558" s="261"/>
      <c r="E558" s="261"/>
      <c r="F558" s="261"/>
      <c r="G558" s="261"/>
      <c r="H558" s="261"/>
      <c r="I558" s="261"/>
      <c r="J558" s="261"/>
      <c r="K558" s="261"/>
    </row>
    <row r="559" spans="1:11">
      <c r="A559" s="261"/>
      <c r="B559" s="261"/>
      <c r="C559" s="261"/>
      <c r="D559" s="261"/>
      <c r="E559" s="261"/>
      <c r="F559" s="261"/>
      <c r="G559" s="261"/>
      <c r="H559" s="261"/>
      <c r="I559" s="261"/>
      <c r="J559" s="261"/>
      <c r="K559" s="261"/>
    </row>
    <row r="560" spans="1:11">
      <c r="A560" s="261"/>
      <c r="B560" s="261"/>
      <c r="C560" s="261"/>
      <c r="D560" s="261"/>
      <c r="E560" s="261"/>
      <c r="F560" s="261"/>
      <c r="G560" s="261"/>
      <c r="H560" s="261"/>
      <c r="I560" s="261"/>
      <c r="J560" s="261"/>
      <c r="K560" s="261"/>
    </row>
    <row r="561" spans="1:11">
      <c r="A561" s="261"/>
      <c r="B561" s="261"/>
      <c r="C561" s="261"/>
      <c r="D561" s="261"/>
      <c r="E561" s="261"/>
      <c r="F561" s="261"/>
      <c r="G561" s="261"/>
      <c r="H561" s="261"/>
      <c r="I561" s="261"/>
      <c r="J561" s="261"/>
      <c r="K561" s="261"/>
    </row>
    <row r="562" spans="1:11">
      <c r="A562" s="261"/>
      <c r="B562" s="261"/>
      <c r="C562" s="261"/>
      <c r="D562" s="261"/>
      <c r="E562" s="261"/>
      <c r="F562" s="261"/>
      <c r="G562" s="261"/>
      <c r="H562" s="261"/>
      <c r="I562" s="261"/>
      <c r="J562" s="261"/>
      <c r="K562" s="261"/>
    </row>
    <row r="563" spans="1:11">
      <c r="A563" s="261"/>
      <c r="B563" s="261"/>
      <c r="C563" s="261"/>
      <c r="D563" s="261"/>
      <c r="E563" s="261"/>
      <c r="F563" s="261"/>
      <c r="G563" s="261"/>
      <c r="H563" s="261"/>
      <c r="I563" s="261"/>
      <c r="J563" s="261"/>
      <c r="K563" s="261"/>
    </row>
    <row r="564" spans="1:11">
      <c r="A564" s="261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</row>
    <row r="565" spans="1:11">
      <c r="A565" s="261"/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</row>
    <row r="566" spans="1:11">
      <c r="A566" s="261"/>
      <c r="B566" s="261"/>
      <c r="C566" s="261"/>
      <c r="D566" s="261"/>
      <c r="E566" s="261"/>
      <c r="F566" s="261"/>
      <c r="G566" s="261"/>
      <c r="H566" s="261"/>
      <c r="I566" s="261"/>
      <c r="J566" s="261"/>
      <c r="K566" s="261"/>
    </row>
    <row r="567" spans="1:11">
      <c r="A567" s="261"/>
      <c r="B567" s="261"/>
      <c r="C567" s="261"/>
      <c r="D567" s="261"/>
      <c r="E567" s="261"/>
      <c r="F567" s="261"/>
      <c r="G567" s="261"/>
      <c r="H567" s="261"/>
      <c r="I567" s="261"/>
      <c r="J567" s="261"/>
      <c r="K567" s="261"/>
    </row>
    <row r="568" spans="1:11">
      <c r="A568" s="261"/>
      <c r="B568" s="261"/>
      <c r="C568" s="261"/>
      <c r="D568" s="261"/>
      <c r="E568" s="261"/>
      <c r="F568" s="261"/>
      <c r="G568" s="261"/>
      <c r="H568" s="261"/>
      <c r="I568" s="261"/>
      <c r="J568" s="261"/>
      <c r="K568" s="261"/>
    </row>
    <row r="569" spans="1:11">
      <c r="A569" s="261"/>
      <c r="B569" s="261"/>
      <c r="C569" s="261"/>
      <c r="D569" s="261"/>
      <c r="E569" s="261"/>
      <c r="F569" s="261"/>
      <c r="G569" s="261"/>
      <c r="H569" s="261"/>
      <c r="I569" s="261"/>
      <c r="J569" s="261"/>
      <c r="K569" s="261"/>
    </row>
    <row r="570" spans="1:11">
      <c r="A570" s="261"/>
      <c r="B570" s="261"/>
      <c r="C570" s="261"/>
      <c r="D570" s="261"/>
      <c r="E570" s="261"/>
      <c r="F570" s="261"/>
      <c r="G570" s="261"/>
      <c r="H570" s="261"/>
      <c r="I570" s="261"/>
      <c r="J570" s="261"/>
      <c r="K570" s="261"/>
    </row>
    <row r="571" spans="1:11">
      <c r="A571" s="261"/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</row>
    <row r="572" spans="1:11">
      <c r="A572" s="261"/>
      <c r="B572" s="261"/>
      <c r="C572" s="261"/>
      <c r="D572" s="261"/>
      <c r="E572" s="261"/>
      <c r="F572" s="261"/>
      <c r="G572" s="261"/>
      <c r="H572" s="261"/>
      <c r="I572" s="261"/>
      <c r="J572" s="261"/>
      <c r="K572" s="261"/>
    </row>
    <row r="573" spans="1:11">
      <c r="A573" s="261"/>
      <c r="B573" s="261"/>
      <c r="C573" s="261"/>
      <c r="D573" s="261"/>
      <c r="E573" s="261"/>
      <c r="F573" s="261"/>
      <c r="G573" s="261"/>
      <c r="H573" s="261"/>
      <c r="I573" s="261"/>
      <c r="J573" s="261"/>
      <c r="K573" s="261"/>
    </row>
    <row r="574" spans="1:11">
      <c r="A574" s="261"/>
      <c r="B574" s="261"/>
      <c r="C574" s="261"/>
      <c r="D574" s="261"/>
      <c r="E574" s="261"/>
      <c r="F574" s="261"/>
      <c r="G574" s="261"/>
      <c r="H574" s="261"/>
      <c r="I574" s="261"/>
      <c r="J574" s="261"/>
      <c r="K574" s="261"/>
    </row>
    <row r="575" spans="1:11">
      <c r="A575" s="261"/>
      <c r="B575" s="261"/>
      <c r="C575" s="261"/>
      <c r="D575" s="261"/>
      <c r="E575" s="261"/>
      <c r="F575" s="261"/>
      <c r="G575" s="261"/>
      <c r="H575" s="261"/>
      <c r="I575" s="261"/>
      <c r="J575" s="261"/>
      <c r="K575" s="261"/>
    </row>
    <row r="576" spans="1:11">
      <c r="A576" s="261"/>
      <c r="B576" s="261"/>
      <c r="C576" s="261"/>
      <c r="D576" s="261"/>
      <c r="E576" s="261"/>
      <c r="F576" s="261"/>
      <c r="G576" s="261"/>
      <c r="H576" s="261"/>
      <c r="I576" s="261"/>
      <c r="J576" s="261"/>
      <c r="K576" s="261"/>
    </row>
    <row r="577" spans="1:11">
      <c r="A577" s="261"/>
      <c r="B577" s="261"/>
      <c r="C577" s="261"/>
      <c r="D577" s="261"/>
      <c r="E577" s="261"/>
      <c r="F577" s="261"/>
      <c r="G577" s="261"/>
      <c r="H577" s="261"/>
      <c r="I577" s="261"/>
      <c r="J577" s="261"/>
      <c r="K577" s="261"/>
    </row>
    <row r="578" spans="1:11">
      <c r="A578" s="261"/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</row>
    <row r="579" spans="1:11">
      <c r="A579" s="261"/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</row>
    <row r="580" spans="1:11">
      <c r="A580" s="261"/>
      <c r="B580" s="261"/>
      <c r="C580" s="261"/>
      <c r="D580" s="261"/>
      <c r="E580" s="261"/>
      <c r="F580" s="261"/>
      <c r="G580" s="261"/>
      <c r="H580" s="261"/>
      <c r="I580" s="261"/>
      <c r="J580" s="261"/>
      <c r="K580" s="261"/>
    </row>
    <row r="581" spans="1:11">
      <c r="A581" s="261"/>
      <c r="B581" s="261"/>
      <c r="C581" s="261"/>
      <c r="D581" s="261"/>
      <c r="E581" s="261"/>
      <c r="F581" s="261"/>
      <c r="G581" s="261"/>
      <c r="H581" s="261"/>
      <c r="I581" s="261"/>
      <c r="J581" s="261"/>
      <c r="K581" s="261"/>
    </row>
    <row r="582" spans="1:11">
      <c r="A582" s="261"/>
      <c r="B582" s="261"/>
      <c r="C582" s="261"/>
      <c r="D582" s="261"/>
      <c r="E582" s="261"/>
      <c r="F582" s="261"/>
      <c r="G582" s="261"/>
      <c r="H582" s="261"/>
      <c r="I582" s="261"/>
      <c r="J582" s="261"/>
      <c r="K582" s="261"/>
    </row>
    <row r="583" spans="1:11">
      <c r="A583" s="261"/>
      <c r="B583" s="261"/>
      <c r="C583" s="261"/>
      <c r="D583" s="261"/>
      <c r="E583" s="261"/>
      <c r="F583" s="261"/>
      <c r="G583" s="261"/>
      <c r="H583" s="261"/>
      <c r="I583" s="261"/>
      <c r="J583" s="261"/>
      <c r="K583" s="261"/>
    </row>
    <row r="584" spans="1:11">
      <c r="A584" s="261"/>
      <c r="B584" s="261"/>
      <c r="C584" s="261"/>
      <c r="D584" s="261"/>
      <c r="E584" s="261"/>
      <c r="F584" s="261"/>
      <c r="G584" s="261"/>
      <c r="H584" s="261"/>
      <c r="I584" s="261"/>
      <c r="J584" s="261"/>
      <c r="K584" s="261"/>
    </row>
    <row r="585" spans="1:11">
      <c r="A585" s="261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</row>
    <row r="586" spans="1:11">
      <c r="A586" s="261"/>
      <c r="B586" s="261"/>
      <c r="C586" s="261"/>
      <c r="D586" s="261"/>
      <c r="E586" s="261"/>
      <c r="F586" s="261"/>
      <c r="G586" s="261"/>
      <c r="H586" s="261"/>
      <c r="I586" s="261"/>
      <c r="J586" s="261"/>
      <c r="K586" s="261"/>
    </row>
  </sheetData>
  <mergeCells count="8">
    <mergeCell ref="A1:K1"/>
    <mergeCell ref="A111:K111"/>
    <mergeCell ref="A56:K56"/>
    <mergeCell ref="A4:K4"/>
    <mergeCell ref="A2:K2"/>
    <mergeCell ref="A3:K3"/>
    <mergeCell ref="A33:K33"/>
    <mergeCell ref="A40:K40"/>
  </mergeCells>
  <pageMargins left="0.45" right="0.19685039370078741" top="0.25" bottom="0.19685039370078741" header="0" footer="0"/>
  <pageSetup scale="61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I173"/>
  <sheetViews>
    <sheetView tabSelected="1" topLeftCell="D19" zoomScale="70" zoomScaleNormal="70" workbookViewId="0">
      <selection activeCell="K35" sqref="K35"/>
    </sheetView>
  </sheetViews>
  <sheetFormatPr defaultColWidth="9.08984375" defaultRowHeight="14.5"/>
  <cols>
    <col min="1" max="1" width="5.08984375" style="239" hidden="1" customWidth="1"/>
    <col min="2" max="2" width="1.6328125" style="212" hidden="1" customWidth="1"/>
    <col min="3" max="3" width="4.453125" style="212" hidden="1" customWidth="1"/>
    <col min="4" max="4" width="13.08984375" style="212" customWidth="1"/>
    <col min="5" max="5" width="34.36328125" style="212" customWidth="1"/>
    <col min="6" max="6" width="22.08984375" style="212" customWidth="1"/>
    <col min="7" max="7" width="21.453125" style="212" customWidth="1"/>
    <col min="8" max="8" width="16.90625" style="212" customWidth="1"/>
    <col min="9" max="9" width="15" style="212" customWidth="1"/>
    <col min="10" max="10" width="19.08984375" style="212" customWidth="1"/>
    <col min="11" max="11" width="23.36328125" style="212" customWidth="1"/>
    <col min="12" max="12" width="16.08984375" style="212" customWidth="1"/>
    <col min="13" max="13" width="13.6328125" style="212" customWidth="1"/>
    <col min="14" max="14" width="18.90625" style="212" customWidth="1"/>
    <col min="15" max="15" width="13.08984375" style="212" customWidth="1"/>
    <col min="16" max="16" width="19" style="212" customWidth="1"/>
    <col min="17" max="17" width="16.54296875" style="212" customWidth="1"/>
    <col min="18" max="18" width="20" style="212" customWidth="1"/>
    <col min="19" max="19" width="3" style="212" hidden="1" customWidth="1"/>
    <col min="20" max="20" width="6" style="214" hidden="1" customWidth="1"/>
    <col min="21" max="23" width="12.54296875" style="214" hidden="1" customWidth="1"/>
    <col min="24" max="24" width="6.453125" style="225" hidden="1" customWidth="1"/>
    <col min="25" max="25" width="7.36328125" style="225" hidden="1" customWidth="1"/>
    <col min="26" max="26" width="17.54296875" style="226" hidden="1" customWidth="1"/>
    <col min="27" max="27" width="13" style="225" hidden="1" customWidth="1"/>
    <col min="28" max="28" width="10.54296875" style="214" hidden="1" customWidth="1"/>
    <col min="29" max="29" width="11.453125" style="214" hidden="1" customWidth="1"/>
    <col min="30" max="30" width="10.54296875" style="212" hidden="1" customWidth="1"/>
    <col min="31" max="31" width="9.54296875" style="212" hidden="1" customWidth="1"/>
    <col min="32" max="32" width="9.08984375" style="212" hidden="1" customWidth="1"/>
    <col min="33" max="33" width="9.54296875" style="212" hidden="1" customWidth="1"/>
    <col min="34" max="34" width="9.08984375" style="212" hidden="1" customWidth="1"/>
    <col min="35" max="35" width="10.54296875" style="212" hidden="1" customWidth="1"/>
    <col min="36" max="16384" width="9.08984375" style="212"/>
  </cols>
  <sheetData>
    <row r="1" spans="1:34" ht="8.25" customHeight="1">
      <c r="A1" s="232"/>
      <c r="B1" s="47"/>
      <c r="C1" s="232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6"/>
      <c r="S1" s="48"/>
      <c r="T1" s="129" t="s">
        <v>39</v>
      </c>
      <c r="U1" s="130"/>
      <c r="V1" s="130"/>
      <c r="W1" s="130"/>
      <c r="X1" s="84"/>
      <c r="Y1" s="84"/>
      <c r="Z1" s="85"/>
      <c r="AA1" s="84"/>
      <c r="AB1" s="130"/>
      <c r="AC1" s="130"/>
      <c r="AD1" s="159"/>
      <c r="AE1" s="159"/>
      <c r="AF1" s="159"/>
      <c r="AG1" s="159"/>
      <c r="AH1" s="159"/>
    </row>
    <row r="2" spans="1:34" s="213" customFormat="1" ht="24" customHeight="1">
      <c r="A2" s="233"/>
      <c r="B2" s="32"/>
      <c r="C2" s="233" t="s">
        <v>98</v>
      </c>
      <c r="D2" s="346" t="s">
        <v>144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  <c r="S2" s="2"/>
      <c r="T2" s="131"/>
      <c r="U2" s="132"/>
      <c r="V2" s="132"/>
      <c r="W2" s="132"/>
      <c r="X2" s="86"/>
      <c r="Y2" s="86"/>
      <c r="Z2" s="86"/>
      <c r="AA2" s="86"/>
      <c r="AB2" s="132"/>
      <c r="AC2" s="132"/>
      <c r="AD2" s="132"/>
      <c r="AE2" s="132"/>
      <c r="AF2" s="132"/>
      <c r="AG2" s="132"/>
      <c r="AH2" s="132"/>
    </row>
    <row r="3" spans="1:34" s="214" customFormat="1" ht="8.25" customHeight="1">
      <c r="A3" s="234"/>
      <c r="B3" s="33"/>
      <c r="C3" s="234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S3" s="26"/>
      <c r="T3" s="133"/>
      <c r="U3" s="130"/>
      <c r="V3" s="130"/>
      <c r="W3" s="130"/>
      <c r="X3" s="87"/>
      <c r="Y3" s="87"/>
      <c r="Z3" s="88"/>
      <c r="AA3" s="87"/>
      <c r="AB3" s="130"/>
      <c r="AC3" s="130"/>
      <c r="AD3" s="130"/>
      <c r="AE3" s="130"/>
      <c r="AF3" s="130"/>
      <c r="AG3" s="130"/>
      <c r="AH3" s="130"/>
    </row>
    <row r="4" spans="1:34" ht="15" customHeight="1">
      <c r="A4" s="234"/>
      <c r="B4" s="33"/>
      <c r="C4" s="16"/>
      <c r="D4" s="273"/>
      <c r="E4" s="273"/>
      <c r="F4" s="273"/>
      <c r="G4" s="273"/>
      <c r="H4" s="273"/>
      <c r="I4" s="273"/>
      <c r="J4" s="274"/>
      <c r="K4" s="274"/>
      <c r="L4" s="274"/>
      <c r="M4" s="274"/>
      <c r="N4" s="274"/>
      <c r="O4" s="274"/>
      <c r="P4" s="274"/>
      <c r="Q4" s="274"/>
      <c r="R4" s="5"/>
      <c r="S4" s="4"/>
      <c r="T4" s="134"/>
      <c r="U4" s="130"/>
      <c r="V4" s="130"/>
      <c r="W4" s="130"/>
      <c r="X4" s="89"/>
      <c r="Y4" s="89"/>
      <c r="Z4" s="90"/>
      <c r="AA4" s="89"/>
      <c r="AB4" s="130"/>
      <c r="AC4" s="130"/>
      <c r="AD4" s="159"/>
      <c r="AE4" s="159"/>
      <c r="AF4" s="159"/>
      <c r="AG4" s="159"/>
      <c r="AH4" s="159"/>
    </row>
    <row r="5" spans="1:34" ht="18">
      <c r="A5" s="234"/>
      <c r="B5" s="33"/>
      <c r="C5" s="16"/>
      <c r="D5" s="341" t="s">
        <v>72</v>
      </c>
      <c r="E5" s="283"/>
      <c r="F5" s="283"/>
      <c r="G5" s="283"/>
      <c r="H5" s="281"/>
      <c r="I5" s="12"/>
      <c r="J5" s="342" t="s">
        <v>8</v>
      </c>
      <c r="K5" s="289"/>
      <c r="L5" s="289"/>
      <c r="M5" s="289"/>
      <c r="N5" s="3"/>
      <c r="O5" s="3"/>
      <c r="P5" s="11"/>
      <c r="Q5" s="3"/>
      <c r="R5" s="5"/>
      <c r="S5" s="4"/>
      <c r="T5" s="134"/>
      <c r="U5" s="130"/>
      <c r="V5" s="130"/>
      <c r="W5" s="130"/>
      <c r="X5" s="84"/>
      <c r="Y5" s="91"/>
      <c r="Z5" s="92"/>
      <c r="AA5" s="91"/>
      <c r="AB5" s="135"/>
      <c r="AC5" s="130"/>
      <c r="AD5" s="159"/>
      <c r="AE5" s="159"/>
      <c r="AF5" s="159"/>
      <c r="AG5" s="159"/>
      <c r="AH5" s="159"/>
    </row>
    <row r="6" spans="1:34" ht="17.5">
      <c r="A6" s="234"/>
      <c r="B6" s="33"/>
      <c r="C6" s="16"/>
      <c r="D6" s="177" t="s">
        <v>33</v>
      </c>
      <c r="E6" s="42"/>
      <c r="F6" s="368"/>
      <c r="G6" s="368"/>
      <c r="H6" s="368"/>
      <c r="I6" s="46"/>
      <c r="J6" s="291" t="s">
        <v>3</v>
      </c>
      <c r="K6" s="174"/>
      <c r="L6" s="174"/>
      <c r="M6" s="174"/>
      <c r="N6" s="3"/>
      <c r="O6" s="3"/>
      <c r="P6" s="11"/>
      <c r="Q6" s="11"/>
      <c r="R6" s="8"/>
      <c r="S6" s="4"/>
      <c r="T6" s="134"/>
      <c r="U6" s="130"/>
      <c r="V6" s="130"/>
      <c r="W6" s="130"/>
      <c r="X6" s="93"/>
      <c r="Y6" s="94"/>
      <c r="Z6" s="95"/>
      <c r="AA6" s="91"/>
      <c r="AB6" s="128"/>
      <c r="AC6" s="130"/>
      <c r="AD6" s="159"/>
      <c r="AE6" s="159"/>
      <c r="AF6" s="159"/>
      <c r="AG6" s="159"/>
      <c r="AH6" s="159"/>
    </row>
    <row r="7" spans="1:34" ht="17.5">
      <c r="A7" s="234"/>
      <c r="B7" s="33"/>
      <c r="C7" s="16"/>
      <c r="D7" s="177" t="s">
        <v>0</v>
      </c>
      <c r="E7" s="42"/>
      <c r="F7" s="369"/>
      <c r="G7" s="369"/>
      <c r="H7" s="369"/>
      <c r="I7" s="46"/>
      <c r="J7" s="291" t="s">
        <v>4</v>
      </c>
      <c r="K7" s="174"/>
      <c r="L7" s="174"/>
      <c r="M7" s="174"/>
      <c r="N7" s="3"/>
      <c r="O7" s="11"/>
      <c r="P7" s="3"/>
      <c r="Q7" s="3"/>
      <c r="R7" s="5"/>
      <c r="S7" s="4"/>
      <c r="T7" s="134"/>
      <c r="U7" s="130"/>
      <c r="V7" s="130"/>
      <c r="W7" s="130"/>
      <c r="X7" s="93"/>
      <c r="Y7" s="94"/>
      <c r="Z7" s="95"/>
      <c r="AA7" s="91"/>
      <c r="AB7" s="135"/>
      <c r="AC7" s="130"/>
      <c r="AD7" s="159"/>
      <c r="AE7" s="159"/>
      <c r="AF7" s="159"/>
      <c r="AG7" s="159"/>
      <c r="AH7" s="159"/>
    </row>
    <row r="8" spans="1:34" ht="17.5">
      <c r="A8" s="234"/>
      <c r="B8" s="33"/>
      <c r="C8" s="16"/>
      <c r="D8" s="177" t="s">
        <v>29</v>
      </c>
      <c r="E8" s="46"/>
      <c r="F8" s="369"/>
      <c r="G8" s="369"/>
      <c r="H8" s="369"/>
      <c r="I8" s="46"/>
      <c r="J8" s="291" t="s">
        <v>1</v>
      </c>
      <c r="K8" s="174"/>
      <c r="L8" s="174"/>
      <c r="M8" s="174"/>
      <c r="N8" s="3"/>
      <c r="O8" s="11"/>
      <c r="P8" s="3"/>
      <c r="Q8" s="3"/>
      <c r="R8" s="5"/>
      <c r="S8" s="4"/>
      <c r="T8" s="134"/>
      <c r="U8" s="130"/>
      <c r="V8" s="130"/>
      <c r="W8" s="130"/>
      <c r="X8" s="93"/>
      <c r="Y8" s="94"/>
      <c r="Z8" s="95"/>
      <c r="AA8" s="91"/>
      <c r="AB8" s="130"/>
      <c r="AC8" s="130"/>
      <c r="AD8" s="159"/>
      <c r="AE8" s="159"/>
      <c r="AF8" s="159"/>
      <c r="AG8" s="159"/>
      <c r="AH8" s="159"/>
    </row>
    <row r="9" spans="1:34" ht="17.5">
      <c r="A9" s="234"/>
      <c r="B9" s="33"/>
      <c r="C9" s="16"/>
      <c r="D9" s="177" t="s">
        <v>14</v>
      </c>
      <c r="E9" s="42"/>
      <c r="F9" s="369"/>
      <c r="G9" s="369"/>
      <c r="H9" s="369"/>
      <c r="I9" s="46"/>
      <c r="J9" s="12"/>
      <c r="K9" s="12"/>
      <c r="L9" s="14"/>
      <c r="M9" s="6"/>
      <c r="N9" s="6"/>
      <c r="O9" s="3"/>
      <c r="P9" s="3"/>
      <c r="Q9" s="3"/>
      <c r="R9" s="5"/>
      <c r="S9" s="4"/>
      <c r="T9" s="134"/>
      <c r="U9" s="130"/>
      <c r="V9" s="130"/>
      <c r="W9" s="130"/>
      <c r="X9" s="93"/>
      <c r="Y9" s="94"/>
      <c r="Z9" s="95"/>
      <c r="AA9" s="91"/>
      <c r="AB9" s="130"/>
      <c r="AC9" s="130"/>
      <c r="AD9" s="159"/>
      <c r="AE9" s="159"/>
      <c r="AF9" s="159"/>
      <c r="AG9" s="159"/>
      <c r="AH9" s="159"/>
    </row>
    <row r="10" spans="1:34" ht="17.5">
      <c r="A10" s="234"/>
      <c r="B10" s="33"/>
      <c r="C10" s="16"/>
      <c r="D10" s="178" t="s">
        <v>34</v>
      </c>
      <c r="E10" s="14"/>
      <c r="F10" s="369"/>
      <c r="G10" s="369"/>
      <c r="H10" s="369"/>
      <c r="I10" s="45"/>
      <c r="J10" s="12"/>
      <c r="K10" s="12"/>
      <c r="L10" s="14"/>
      <c r="M10" s="6"/>
      <c r="N10" s="6"/>
      <c r="O10" s="3"/>
      <c r="P10" s="3"/>
      <c r="Q10" s="3"/>
      <c r="R10" s="5"/>
      <c r="S10" s="4"/>
      <c r="T10" s="134"/>
      <c r="U10" s="130"/>
      <c r="V10" s="130"/>
      <c r="W10" s="130"/>
      <c r="X10" s="96"/>
      <c r="Y10" s="94"/>
      <c r="Z10" s="95"/>
      <c r="AA10" s="91"/>
      <c r="AB10" s="130"/>
      <c r="AC10" s="130"/>
      <c r="AD10" s="159"/>
      <c r="AE10" s="159"/>
      <c r="AF10" s="159"/>
      <c r="AG10" s="159"/>
      <c r="AH10" s="159"/>
    </row>
    <row r="11" spans="1:34" ht="15.5">
      <c r="A11" s="234"/>
      <c r="B11" s="33"/>
      <c r="C11" s="16"/>
      <c r="D11" s="43"/>
      <c r="E11" s="43"/>
      <c r="F11" s="369"/>
      <c r="G11" s="369"/>
      <c r="H11" s="369"/>
      <c r="I11" s="43"/>
      <c r="J11" s="12"/>
      <c r="K11" s="12"/>
      <c r="L11" s="14"/>
      <c r="M11" s="6"/>
      <c r="N11" s="6"/>
      <c r="O11" s="3"/>
      <c r="P11" s="41"/>
      <c r="Q11" s="41"/>
      <c r="R11" s="5"/>
      <c r="S11" s="4"/>
      <c r="T11" s="134"/>
      <c r="U11" s="130"/>
      <c r="V11" s="130"/>
      <c r="W11" s="130"/>
      <c r="X11" s="97"/>
      <c r="Y11" s="94"/>
      <c r="Z11" s="95"/>
      <c r="AA11" s="91"/>
      <c r="AB11" s="130"/>
      <c r="AC11" s="130"/>
      <c r="AD11" s="159"/>
      <c r="AE11" s="159"/>
      <c r="AF11" s="159"/>
      <c r="AG11" s="159"/>
      <c r="AH11" s="159"/>
    </row>
    <row r="12" spans="1:34" ht="15.5">
      <c r="A12" s="234"/>
      <c r="B12" s="33"/>
      <c r="C12" s="16"/>
      <c r="D12" s="43"/>
      <c r="E12" s="43"/>
      <c r="F12" s="369"/>
      <c r="G12" s="369"/>
      <c r="H12" s="369"/>
      <c r="I12" s="43"/>
      <c r="J12" s="12"/>
      <c r="K12" s="12"/>
      <c r="L12" s="14"/>
      <c r="M12" s="6"/>
      <c r="N12" s="6"/>
      <c r="O12" s="3"/>
      <c r="P12" s="41"/>
      <c r="Q12" s="41"/>
      <c r="R12" s="5"/>
      <c r="S12" s="4"/>
      <c r="T12" s="134"/>
      <c r="U12" s="130"/>
      <c r="V12" s="130"/>
      <c r="W12" s="130"/>
      <c r="X12" s="97"/>
      <c r="Y12" s="94"/>
      <c r="Z12" s="95"/>
      <c r="AA12" s="91"/>
      <c r="AB12" s="130"/>
      <c r="AC12" s="130"/>
      <c r="AD12" s="159"/>
      <c r="AE12" s="159"/>
      <c r="AF12" s="159"/>
      <c r="AG12" s="159"/>
      <c r="AH12" s="159"/>
    </row>
    <row r="13" spans="1:34" ht="9" customHeight="1">
      <c r="A13" s="234"/>
      <c r="B13" s="33"/>
      <c r="C13" s="27"/>
      <c r="D13" s="15"/>
      <c r="E13" s="15"/>
      <c r="F13" s="15"/>
      <c r="G13" s="15"/>
      <c r="H13" s="15"/>
      <c r="I13" s="15"/>
      <c r="J13" s="7"/>
      <c r="K13" s="7"/>
      <c r="L13" s="7"/>
      <c r="M13" s="7"/>
      <c r="N13" s="71"/>
      <c r="O13" s="71"/>
      <c r="P13" s="71"/>
      <c r="Q13" s="71"/>
      <c r="R13" s="72"/>
      <c r="S13" s="4"/>
      <c r="T13" s="134"/>
      <c r="U13" s="130"/>
      <c r="V13" s="130"/>
      <c r="W13" s="130"/>
      <c r="X13" s="91"/>
      <c r="Y13" s="91"/>
      <c r="Z13" s="92"/>
      <c r="AA13" s="91"/>
      <c r="AB13" s="130"/>
      <c r="AC13" s="130"/>
      <c r="AD13" s="159"/>
      <c r="AE13" s="159"/>
      <c r="AF13" s="159"/>
      <c r="AG13" s="159"/>
      <c r="AH13" s="159"/>
    </row>
    <row r="14" spans="1:34" ht="18">
      <c r="A14" s="234"/>
      <c r="B14" s="33"/>
      <c r="C14" s="16"/>
      <c r="D14" s="341" t="s">
        <v>73</v>
      </c>
      <c r="E14" s="286"/>
      <c r="F14" s="287"/>
      <c r="G14" s="51"/>
      <c r="H14" s="51"/>
      <c r="I14" s="49"/>
      <c r="J14" s="341" t="s">
        <v>47</v>
      </c>
      <c r="K14" s="284"/>
      <c r="L14" s="284"/>
      <c r="M14" s="285"/>
      <c r="N14" s="43"/>
      <c r="O14" s="73"/>
      <c r="P14" s="73"/>
      <c r="Q14" s="73"/>
      <c r="R14" s="17"/>
      <c r="S14" s="4"/>
      <c r="T14" s="134"/>
      <c r="U14" s="130"/>
      <c r="V14" s="130"/>
      <c r="W14" s="130"/>
      <c r="X14" s="98"/>
      <c r="Y14" s="84"/>
      <c r="Z14" s="99"/>
      <c r="AA14" s="98"/>
      <c r="AB14" s="130"/>
      <c r="AC14" s="130"/>
      <c r="AD14" s="159"/>
      <c r="AE14" s="159"/>
      <c r="AF14" s="159"/>
      <c r="AG14" s="159"/>
      <c r="AH14" s="159"/>
    </row>
    <row r="15" spans="1:34" ht="17.5">
      <c r="A15" s="234"/>
      <c r="B15" s="33"/>
      <c r="C15" s="16"/>
      <c r="D15" s="178" t="s">
        <v>143</v>
      </c>
      <c r="E15" s="51"/>
      <c r="F15" s="176"/>
      <c r="G15" s="51"/>
      <c r="H15" s="51"/>
      <c r="I15" s="51"/>
      <c r="J15" s="290" t="s">
        <v>48</v>
      </c>
      <c r="K15" s="42"/>
      <c r="L15" s="282"/>
      <c r="M15" s="282"/>
      <c r="N15" s="73"/>
      <c r="O15" s="73"/>
      <c r="P15" s="73"/>
      <c r="Q15" s="136"/>
      <c r="R15" s="18"/>
      <c r="S15" s="4"/>
      <c r="T15" s="134"/>
      <c r="U15" s="130"/>
      <c r="V15" s="130"/>
      <c r="W15" s="130"/>
      <c r="X15" s="83"/>
      <c r="Y15" s="84"/>
      <c r="Z15" s="99"/>
      <c r="AA15" s="98"/>
      <c r="AB15" s="130"/>
      <c r="AC15" s="130"/>
      <c r="AD15" s="159"/>
      <c r="AE15" s="159"/>
      <c r="AF15" s="159"/>
      <c r="AG15" s="159"/>
      <c r="AH15" s="159"/>
    </row>
    <row r="16" spans="1:34" ht="17.5">
      <c r="A16" s="234"/>
      <c r="B16" s="33"/>
      <c r="C16" s="16"/>
      <c r="D16" s="178" t="s">
        <v>41</v>
      </c>
      <c r="E16" s="51"/>
      <c r="F16" s="175"/>
      <c r="G16" s="51"/>
      <c r="H16" s="51"/>
      <c r="I16" s="51"/>
      <c r="J16" s="290" t="s">
        <v>50</v>
      </c>
      <c r="K16" s="42"/>
      <c r="L16" s="179"/>
      <c r="M16" s="179"/>
      <c r="N16" s="73"/>
      <c r="O16" s="73"/>
      <c r="P16" s="73"/>
      <c r="Q16" s="136"/>
      <c r="R16" s="17"/>
      <c r="S16" s="4"/>
      <c r="T16" s="134"/>
      <c r="U16" s="130"/>
      <c r="V16" s="130"/>
      <c r="W16" s="130"/>
      <c r="X16" s="83"/>
      <c r="Y16" s="84"/>
      <c r="Z16" s="99"/>
      <c r="AA16" s="98"/>
      <c r="AB16" s="130"/>
      <c r="AC16" s="130"/>
      <c r="AD16" s="159"/>
      <c r="AE16" s="159"/>
      <c r="AF16" s="159"/>
      <c r="AG16" s="159"/>
      <c r="AH16" s="159"/>
    </row>
    <row r="17" spans="1:34" ht="17.5">
      <c r="A17" s="234"/>
      <c r="B17" s="33"/>
      <c r="C17" s="16"/>
      <c r="D17" s="178" t="s">
        <v>70</v>
      </c>
      <c r="E17" s="50"/>
      <c r="F17" s="176"/>
      <c r="G17" s="50"/>
      <c r="H17" s="50"/>
      <c r="I17" s="50"/>
      <c r="J17" s="290" t="s">
        <v>49</v>
      </c>
      <c r="K17" s="42"/>
      <c r="L17" s="179"/>
      <c r="M17" s="179"/>
      <c r="N17" s="73"/>
      <c r="O17" s="73"/>
      <c r="P17" s="73"/>
      <c r="Q17" s="136"/>
      <c r="R17" s="17"/>
      <c r="S17" s="4"/>
      <c r="T17" s="134"/>
      <c r="U17" s="130"/>
      <c r="V17" s="130"/>
      <c r="W17" s="130"/>
      <c r="X17" s="83"/>
      <c r="Y17" s="84"/>
      <c r="Z17" s="99"/>
      <c r="AA17" s="98"/>
      <c r="AB17" s="130"/>
      <c r="AC17" s="130"/>
      <c r="AD17" s="159"/>
      <c r="AE17" s="159"/>
      <c r="AF17" s="159"/>
      <c r="AG17" s="159"/>
      <c r="AH17" s="159"/>
    </row>
    <row r="18" spans="1:34" ht="17.5">
      <c r="A18" s="234"/>
      <c r="B18" s="33"/>
      <c r="C18" s="16"/>
      <c r="D18" s="178" t="s">
        <v>71</v>
      </c>
      <c r="E18" s="50"/>
      <c r="F18" s="176"/>
      <c r="G18" s="50"/>
      <c r="H18" s="50"/>
      <c r="I18" s="50"/>
      <c r="J18" s="292" t="s">
        <v>121</v>
      </c>
      <c r="K18" s="164"/>
      <c r="L18" s="46"/>
      <c r="M18" s="46"/>
      <c r="N18" s="46"/>
      <c r="O18" s="73"/>
      <c r="P18" s="73"/>
      <c r="Q18" s="136"/>
      <c r="R18" s="17"/>
      <c r="S18" s="4"/>
      <c r="T18" s="134"/>
      <c r="U18" s="130"/>
      <c r="V18" s="130"/>
      <c r="W18" s="130"/>
      <c r="X18" s="83"/>
      <c r="Y18" s="84"/>
      <c r="Z18" s="99"/>
      <c r="AA18" s="98"/>
      <c r="AB18" s="130"/>
      <c r="AC18" s="130"/>
      <c r="AD18" s="159"/>
      <c r="AE18" s="159"/>
      <c r="AF18" s="159"/>
      <c r="AG18" s="159"/>
      <c r="AH18" s="159"/>
    </row>
    <row r="19" spans="1:34" ht="6.75" customHeight="1">
      <c r="A19" s="234"/>
      <c r="B19" s="33"/>
      <c r="C19" s="19"/>
      <c r="D19" s="20"/>
      <c r="E19" s="20"/>
      <c r="F19" s="20"/>
      <c r="G19" s="20"/>
      <c r="H19" s="20"/>
      <c r="I19" s="20"/>
      <c r="J19" s="21"/>
      <c r="K19" s="22"/>
      <c r="L19" s="22"/>
      <c r="M19" s="13"/>
      <c r="N19" s="74"/>
      <c r="O19" s="74"/>
      <c r="P19" s="74"/>
      <c r="Q19" s="74"/>
      <c r="R19" s="75"/>
      <c r="S19" s="4"/>
      <c r="T19" s="134"/>
      <c r="U19" s="130"/>
      <c r="V19" s="130"/>
      <c r="W19" s="130"/>
      <c r="X19" s="100"/>
      <c r="Y19" s="84"/>
      <c r="Z19" s="85"/>
      <c r="AA19" s="84"/>
      <c r="AB19" s="130"/>
      <c r="AC19" s="130"/>
      <c r="AD19" s="159"/>
      <c r="AE19" s="159"/>
      <c r="AF19" s="159"/>
      <c r="AG19" s="159"/>
      <c r="AH19" s="159"/>
    </row>
    <row r="20" spans="1:34" ht="28.5" customHeight="1">
      <c r="A20" s="234"/>
      <c r="B20" s="34"/>
      <c r="C20" s="374" t="s">
        <v>38</v>
      </c>
      <c r="D20" s="375"/>
      <c r="E20" s="375"/>
      <c r="F20" s="375"/>
      <c r="G20" s="375"/>
      <c r="H20" s="375"/>
      <c r="I20" s="375"/>
      <c r="J20" s="375"/>
      <c r="K20" s="375"/>
      <c r="L20" s="376"/>
      <c r="M20" s="377" t="s">
        <v>37</v>
      </c>
      <c r="N20" s="378"/>
      <c r="O20" s="378"/>
      <c r="P20" s="378"/>
      <c r="Q20" s="378"/>
      <c r="R20" s="379"/>
      <c r="S20" s="4"/>
      <c r="T20" s="134"/>
      <c r="U20" s="130"/>
      <c r="V20" s="130"/>
      <c r="W20" s="130"/>
      <c r="X20" s="101"/>
      <c r="Y20" s="102"/>
      <c r="Z20" s="102"/>
      <c r="AA20" s="102"/>
      <c r="AB20" s="130"/>
      <c r="AC20" s="130"/>
      <c r="AD20" s="159"/>
      <c r="AE20" s="159"/>
      <c r="AF20" s="159"/>
      <c r="AG20" s="159"/>
      <c r="AH20" s="159"/>
    </row>
    <row r="21" spans="1:34" s="216" customFormat="1" ht="138" customHeight="1">
      <c r="A21" s="235"/>
      <c r="B21" s="35"/>
      <c r="C21" s="23"/>
      <c r="D21" s="382" t="s">
        <v>88</v>
      </c>
      <c r="E21" s="383"/>
      <c r="F21" s="256" t="s">
        <v>145</v>
      </c>
      <c r="G21" s="256" t="s">
        <v>146</v>
      </c>
      <c r="H21" s="257" t="s">
        <v>147</v>
      </c>
      <c r="I21" s="258" t="s">
        <v>142</v>
      </c>
      <c r="J21" s="256" t="s">
        <v>120</v>
      </c>
      <c r="K21" s="256" t="s">
        <v>148</v>
      </c>
      <c r="L21" s="258" t="s">
        <v>13</v>
      </c>
      <c r="M21" s="258" t="s">
        <v>5</v>
      </c>
      <c r="N21" s="258" t="s">
        <v>25</v>
      </c>
      <c r="O21" s="259" t="s">
        <v>42</v>
      </c>
      <c r="P21" s="259" t="s">
        <v>40</v>
      </c>
      <c r="Q21" s="259" t="s">
        <v>43</v>
      </c>
      <c r="R21" s="259" t="s">
        <v>27</v>
      </c>
      <c r="S21" s="9"/>
      <c r="T21" s="137"/>
      <c r="U21" s="138"/>
      <c r="V21" s="138"/>
      <c r="W21" s="138"/>
      <c r="X21" s="103"/>
      <c r="Y21" s="103"/>
      <c r="Z21" s="104"/>
      <c r="AA21" s="103"/>
      <c r="AB21" s="138"/>
      <c r="AC21" s="138"/>
      <c r="AD21" s="215"/>
      <c r="AE21" s="215"/>
      <c r="AF21" s="215"/>
      <c r="AG21" s="215"/>
      <c r="AH21" s="215"/>
    </row>
    <row r="22" spans="1:34" s="216" customFormat="1" ht="15.5">
      <c r="A22" s="236" t="s">
        <v>26</v>
      </c>
      <c r="B22" s="35"/>
      <c r="C22" s="160"/>
      <c r="D22" s="384"/>
      <c r="E22" s="385"/>
      <c r="F22" s="161"/>
      <c r="G22" s="161"/>
      <c r="H22" s="161"/>
      <c r="I22" s="162"/>
      <c r="J22" s="162"/>
      <c r="K22" s="162"/>
      <c r="L22" s="162"/>
      <c r="M22" s="162"/>
      <c r="N22" s="162"/>
      <c r="O22" s="162"/>
      <c r="P22" s="162"/>
      <c r="Q22" s="163"/>
      <c r="R22" s="162"/>
      <c r="S22" s="9"/>
      <c r="T22" s="137"/>
      <c r="U22" s="138"/>
      <c r="V22" s="138"/>
      <c r="W22" s="138"/>
      <c r="X22" s="105"/>
      <c r="Y22" s="105"/>
      <c r="Z22" s="106"/>
      <c r="AA22" s="105"/>
      <c r="AB22" s="138"/>
      <c r="AC22" s="138"/>
      <c r="AD22" s="215"/>
      <c r="AE22" s="215"/>
      <c r="AF22" s="215"/>
      <c r="AG22" s="215"/>
      <c r="AH22" s="215"/>
    </row>
    <row r="23" spans="1:34" ht="15.5">
      <c r="A23" s="229" t="str">
        <f t="shared" ref="A23:A54" si="0">IF(OR(D23&lt;&gt;"",I23&lt;&gt;"",J23&lt;&gt;"",K23&lt;&gt;"",L23&lt;&gt;""),"Show","Hide")</f>
        <v>Hide</v>
      </c>
      <c r="B23" s="230"/>
      <c r="C23" s="231">
        <v>1</v>
      </c>
      <c r="D23" s="380"/>
      <c r="E23" s="381"/>
      <c r="F23" s="168"/>
      <c r="G23" s="169"/>
      <c r="H23" s="168"/>
      <c r="I23" s="168"/>
      <c r="J23" s="170"/>
      <c r="K23" s="171"/>
      <c r="L23" s="172"/>
      <c r="M23" s="52" t="str">
        <f>IF(J23&lt;&gt;"",IF(J23&lt;26.59,"Full",IF(J23&gt;=28.59,"None","Partial")),"")</f>
        <v/>
      </c>
      <c r="N23" s="53" t="str">
        <f t="shared" ref="N23:N87" si="1">IF(OR(J23=0,H23="",I23=""),"",IF(J23&gt;28.59,0,MIN(2,(28.59-J23))))</f>
        <v/>
      </c>
      <c r="O23" s="126" t="str">
        <f t="shared" ref="O23" si="2">IFERROR(IF(OR(P23="",Q23=""),"",+(P23)/((1754.5)*N23)), " ")</f>
        <v/>
      </c>
      <c r="P23" s="54" t="str">
        <f t="shared" ref="P23:P54" si="3">IF(OR(J23="",H23="",I23=""),"",K23*N23*L23)</f>
        <v/>
      </c>
      <c r="Q23" s="293" t="str">
        <f>IF(P23="","",P23*0.175)</f>
        <v/>
      </c>
      <c r="R23" s="54">
        <f t="shared" ref="R23" si="4">SUM(P23:Q23)</f>
        <v>0</v>
      </c>
      <c r="S23" s="10"/>
      <c r="T23" s="139"/>
      <c r="U23" s="140"/>
      <c r="V23" s="140"/>
      <c r="W23" s="140"/>
      <c r="X23" s="141" t="str">
        <f>IF(ISNA(VLOOKUP(I23,$D$170:$E$173,2,FALSE)),"",VLOOKUP(I23,$D$170:$E$173,2,FALSE))</f>
        <v/>
      </c>
      <c r="Y23" s="141" t="str">
        <f>IF(ISNA(VLOOKUP($M23,$I$170:$I$172,2,FALSE)),"",VLOOKUP($M23,$I$170:$J$172,2,FALSE))</f>
        <v/>
      </c>
      <c r="Z23" s="142">
        <f t="shared" ref="Z23" si="5">IF(N23&lt;&gt;"",VALUE(N23),0)</f>
        <v>0</v>
      </c>
      <c r="AA23" s="142">
        <f t="shared" ref="AA23" si="6">IF(O23&lt;&gt;"",VALUE(O23),0)</f>
        <v>0</v>
      </c>
      <c r="AB23" s="143"/>
      <c r="AC23" s="217"/>
      <c r="AD23" s="217"/>
      <c r="AE23" s="159"/>
      <c r="AF23" s="159"/>
      <c r="AG23" s="159"/>
      <c r="AH23" s="159"/>
    </row>
    <row r="24" spans="1:34" ht="15.5">
      <c r="A24" s="229" t="str">
        <f t="shared" si="0"/>
        <v>Hide</v>
      </c>
      <c r="B24" s="230"/>
      <c r="C24" s="231">
        <v>2</v>
      </c>
      <c r="D24" s="380"/>
      <c r="E24" s="381"/>
      <c r="F24" s="168"/>
      <c r="G24" s="169"/>
      <c r="H24" s="168"/>
      <c r="I24" s="168"/>
      <c r="J24" s="170"/>
      <c r="K24" s="171"/>
      <c r="L24" s="172"/>
      <c r="M24" s="52" t="str">
        <f t="shared" ref="M24:M87" si="7">IF(J24&lt;&gt;"",IF(J24&lt;26.59,"Full",IF(J24&gt;=28.59,"None","Partial")),"")</f>
        <v/>
      </c>
      <c r="N24" s="53" t="str">
        <f t="shared" si="1"/>
        <v/>
      </c>
      <c r="O24" s="126" t="str">
        <f t="shared" ref="O24:O87" si="8">IFERROR(IF(OR(P24="",Q24=""),"",+(P24)/((1754.5)*N24)), " ")</f>
        <v/>
      </c>
      <c r="P24" s="54" t="str">
        <f t="shared" si="3"/>
        <v/>
      </c>
      <c r="Q24" s="293" t="str">
        <f t="shared" ref="Q24:Q87" si="9">IF(P24="","",P24*0.175)</f>
        <v/>
      </c>
      <c r="R24" s="54">
        <f t="shared" ref="R24:R87" si="10">SUM(P24:Q24)</f>
        <v>0</v>
      </c>
      <c r="S24" s="10"/>
      <c r="T24" s="139"/>
      <c r="U24" s="140"/>
      <c r="V24" s="140"/>
      <c r="W24" s="140"/>
      <c r="X24" s="141" t="str">
        <f t="shared" ref="X24:X87" si="11">IF(ISNA(VLOOKUP(I24,$D$170:$E$173,2,FALSE)),"",VLOOKUP(I24,$D$170:$E$173,2,FALSE))</f>
        <v/>
      </c>
      <c r="Y24" s="141" t="str">
        <f t="shared" ref="Y24:Y87" si="12">IF(ISNA(VLOOKUP($M24,$I$170:$I$172,2,FALSE)),"",VLOOKUP($M24,$I$170:$J$172,2,FALSE))</f>
        <v/>
      </c>
      <c r="Z24" s="142">
        <f t="shared" ref="Z24:Z87" si="13">IF(N24&lt;&gt;"",VALUE(N24),0)</f>
        <v>0</v>
      </c>
      <c r="AA24" s="142">
        <f t="shared" ref="AA24:AA87" si="14">IF(O24&lt;&gt;"",VALUE(O24),0)</f>
        <v>0</v>
      </c>
      <c r="AB24" s="143"/>
      <c r="AC24" s="217"/>
      <c r="AD24" s="217"/>
      <c r="AE24" s="159"/>
      <c r="AF24" s="159"/>
      <c r="AG24" s="159"/>
      <c r="AH24" s="159"/>
    </row>
    <row r="25" spans="1:34" ht="15.5">
      <c r="A25" s="229" t="str">
        <f t="shared" si="0"/>
        <v>Hide</v>
      </c>
      <c r="B25" s="230"/>
      <c r="C25" s="231">
        <v>3</v>
      </c>
      <c r="D25" s="380"/>
      <c r="E25" s="381"/>
      <c r="F25" s="168"/>
      <c r="G25" s="169"/>
      <c r="H25" s="168"/>
      <c r="I25" s="168"/>
      <c r="J25" s="170"/>
      <c r="K25" s="171"/>
      <c r="L25" s="172"/>
      <c r="M25" s="52" t="str">
        <f t="shared" si="7"/>
        <v/>
      </c>
      <c r="N25" s="53" t="str">
        <f t="shared" si="1"/>
        <v/>
      </c>
      <c r="O25" s="126" t="str">
        <f t="shared" si="8"/>
        <v/>
      </c>
      <c r="P25" s="54" t="str">
        <f t="shared" si="3"/>
        <v/>
      </c>
      <c r="Q25" s="293" t="str">
        <f t="shared" si="9"/>
        <v/>
      </c>
      <c r="R25" s="54">
        <f t="shared" si="10"/>
        <v>0</v>
      </c>
      <c r="S25" s="10"/>
      <c r="T25" s="139"/>
      <c r="U25" s="140"/>
      <c r="V25" s="140"/>
      <c r="W25" s="140"/>
      <c r="X25" s="141" t="str">
        <f t="shared" si="11"/>
        <v/>
      </c>
      <c r="Y25" s="141" t="str">
        <f t="shared" si="12"/>
        <v/>
      </c>
      <c r="Z25" s="142">
        <f t="shared" si="13"/>
        <v>0</v>
      </c>
      <c r="AA25" s="142">
        <f t="shared" si="14"/>
        <v>0</v>
      </c>
      <c r="AB25" s="143"/>
      <c r="AC25" s="217"/>
      <c r="AD25" s="217"/>
      <c r="AE25" s="159"/>
      <c r="AF25" s="159"/>
      <c r="AG25" s="159"/>
      <c r="AH25" s="159"/>
    </row>
    <row r="26" spans="1:34" ht="15.5">
      <c r="A26" s="229" t="str">
        <f t="shared" si="0"/>
        <v>Hide</v>
      </c>
      <c r="B26" s="230"/>
      <c r="C26" s="231">
        <v>4</v>
      </c>
      <c r="D26" s="269"/>
      <c r="E26" s="270"/>
      <c r="F26" s="168"/>
      <c r="G26" s="169"/>
      <c r="H26" s="168"/>
      <c r="I26" s="168"/>
      <c r="J26" s="170"/>
      <c r="K26" s="171"/>
      <c r="L26" s="172"/>
      <c r="M26" s="52" t="str">
        <f t="shared" si="7"/>
        <v/>
      </c>
      <c r="N26" s="53" t="str">
        <f t="shared" si="1"/>
        <v/>
      </c>
      <c r="O26" s="126" t="str">
        <f t="shared" si="8"/>
        <v/>
      </c>
      <c r="P26" s="54" t="str">
        <f t="shared" si="3"/>
        <v/>
      </c>
      <c r="Q26" s="293" t="str">
        <f t="shared" si="9"/>
        <v/>
      </c>
      <c r="R26" s="54">
        <f t="shared" si="10"/>
        <v>0</v>
      </c>
      <c r="S26" s="10"/>
      <c r="T26" s="139"/>
      <c r="U26" s="140"/>
      <c r="V26" s="140"/>
      <c r="W26" s="140"/>
      <c r="X26" s="141" t="str">
        <f t="shared" si="11"/>
        <v/>
      </c>
      <c r="Y26" s="141" t="str">
        <f t="shared" si="12"/>
        <v/>
      </c>
      <c r="Z26" s="142">
        <f t="shared" si="13"/>
        <v>0</v>
      </c>
      <c r="AA26" s="142">
        <f t="shared" si="14"/>
        <v>0</v>
      </c>
      <c r="AB26" s="143"/>
      <c r="AC26" s="217"/>
      <c r="AD26" s="217"/>
      <c r="AE26" s="159"/>
      <c r="AF26" s="159"/>
      <c r="AG26" s="159"/>
      <c r="AH26" s="159"/>
    </row>
    <row r="27" spans="1:34" ht="15.5">
      <c r="A27" s="229" t="str">
        <f t="shared" si="0"/>
        <v>Hide</v>
      </c>
      <c r="B27" s="230"/>
      <c r="C27" s="231">
        <v>5</v>
      </c>
      <c r="D27" s="269"/>
      <c r="E27" s="270"/>
      <c r="F27" s="168"/>
      <c r="G27" s="169"/>
      <c r="H27" s="168"/>
      <c r="I27" s="168"/>
      <c r="J27" s="170"/>
      <c r="K27" s="171"/>
      <c r="L27" s="172"/>
      <c r="M27" s="52" t="str">
        <f t="shared" si="7"/>
        <v/>
      </c>
      <c r="N27" s="53" t="str">
        <f t="shared" si="1"/>
        <v/>
      </c>
      <c r="O27" s="126" t="str">
        <f t="shared" si="8"/>
        <v/>
      </c>
      <c r="P27" s="54" t="str">
        <f t="shared" si="3"/>
        <v/>
      </c>
      <c r="Q27" s="293" t="str">
        <f t="shared" si="9"/>
        <v/>
      </c>
      <c r="R27" s="54">
        <f t="shared" si="10"/>
        <v>0</v>
      </c>
      <c r="S27" s="10"/>
      <c r="T27" s="139"/>
      <c r="U27" s="140"/>
      <c r="V27" s="140"/>
      <c r="W27" s="140"/>
      <c r="X27" s="141" t="str">
        <f t="shared" si="11"/>
        <v/>
      </c>
      <c r="Y27" s="141" t="str">
        <f t="shared" si="12"/>
        <v/>
      </c>
      <c r="Z27" s="142">
        <f t="shared" si="13"/>
        <v>0</v>
      </c>
      <c r="AA27" s="142">
        <f t="shared" si="14"/>
        <v>0</v>
      </c>
      <c r="AB27" s="143"/>
      <c r="AC27" s="217"/>
      <c r="AD27" s="217"/>
      <c r="AE27" s="159"/>
      <c r="AF27" s="159"/>
      <c r="AG27" s="159"/>
      <c r="AH27" s="159"/>
    </row>
    <row r="28" spans="1:34" ht="15.5">
      <c r="A28" s="229" t="str">
        <f t="shared" si="0"/>
        <v>Hide</v>
      </c>
      <c r="B28" s="230"/>
      <c r="C28" s="231">
        <v>6</v>
      </c>
      <c r="D28" s="269"/>
      <c r="E28" s="270"/>
      <c r="F28" s="168"/>
      <c r="G28" s="169"/>
      <c r="H28" s="168"/>
      <c r="I28" s="168"/>
      <c r="J28" s="170"/>
      <c r="K28" s="171"/>
      <c r="L28" s="172"/>
      <c r="M28" s="52" t="str">
        <f t="shared" si="7"/>
        <v/>
      </c>
      <c r="N28" s="53" t="str">
        <f t="shared" si="1"/>
        <v/>
      </c>
      <c r="O28" s="126" t="str">
        <f t="shared" si="8"/>
        <v/>
      </c>
      <c r="P28" s="54" t="str">
        <f t="shared" si="3"/>
        <v/>
      </c>
      <c r="Q28" s="293" t="str">
        <f t="shared" si="9"/>
        <v/>
      </c>
      <c r="R28" s="54">
        <f t="shared" si="10"/>
        <v>0</v>
      </c>
      <c r="S28" s="10"/>
      <c r="T28" s="139"/>
      <c r="U28" s="140"/>
      <c r="V28" s="140"/>
      <c r="W28" s="140"/>
      <c r="X28" s="141" t="str">
        <f t="shared" si="11"/>
        <v/>
      </c>
      <c r="Y28" s="141" t="str">
        <f t="shared" si="12"/>
        <v/>
      </c>
      <c r="Z28" s="142">
        <f t="shared" si="13"/>
        <v>0</v>
      </c>
      <c r="AA28" s="142">
        <f t="shared" si="14"/>
        <v>0</v>
      </c>
      <c r="AB28" s="143"/>
      <c r="AC28" s="217"/>
      <c r="AD28" s="217"/>
      <c r="AE28" s="159"/>
      <c r="AF28" s="159"/>
      <c r="AG28" s="159"/>
      <c r="AH28" s="159"/>
    </row>
    <row r="29" spans="1:34" ht="15.5">
      <c r="A29" s="229" t="str">
        <f t="shared" si="0"/>
        <v>Hide</v>
      </c>
      <c r="B29" s="230"/>
      <c r="C29" s="231">
        <v>7</v>
      </c>
      <c r="D29" s="269"/>
      <c r="E29" s="270"/>
      <c r="F29" s="168"/>
      <c r="G29" s="169"/>
      <c r="H29" s="168"/>
      <c r="I29" s="168"/>
      <c r="J29" s="170"/>
      <c r="K29" s="171"/>
      <c r="L29" s="172"/>
      <c r="M29" s="52" t="str">
        <f t="shared" si="7"/>
        <v/>
      </c>
      <c r="N29" s="53" t="str">
        <f t="shared" si="1"/>
        <v/>
      </c>
      <c r="O29" s="126" t="str">
        <f t="shared" si="8"/>
        <v/>
      </c>
      <c r="P29" s="54" t="str">
        <f t="shared" si="3"/>
        <v/>
      </c>
      <c r="Q29" s="293" t="str">
        <f t="shared" si="9"/>
        <v/>
      </c>
      <c r="R29" s="54">
        <f t="shared" si="10"/>
        <v>0</v>
      </c>
      <c r="S29" s="10"/>
      <c r="T29" s="139"/>
      <c r="U29" s="140"/>
      <c r="V29" s="140"/>
      <c r="W29" s="140"/>
      <c r="X29" s="141" t="str">
        <f t="shared" si="11"/>
        <v/>
      </c>
      <c r="Y29" s="141" t="str">
        <f t="shared" si="12"/>
        <v/>
      </c>
      <c r="Z29" s="142">
        <f t="shared" si="13"/>
        <v>0</v>
      </c>
      <c r="AA29" s="142">
        <f t="shared" si="14"/>
        <v>0</v>
      </c>
      <c r="AB29" s="143"/>
      <c r="AC29" s="217"/>
      <c r="AD29" s="217"/>
      <c r="AE29" s="159"/>
      <c r="AF29" s="159"/>
      <c r="AG29" s="159"/>
      <c r="AH29" s="159"/>
    </row>
    <row r="30" spans="1:34" ht="15.5">
      <c r="A30" s="229" t="str">
        <f t="shared" si="0"/>
        <v>Hide</v>
      </c>
      <c r="B30" s="230"/>
      <c r="C30" s="231">
        <v>8</v>
      </c>
      <c r="D30" s="269"/>
      <c r="E30" s="270"/>
      <c r="F30" s="168"/>
      <c r="G30" s="169"/>
      <c r="H30" s="168"/>
      <c r="I30" s="168"/>
      <c r="J30" s="170"/>
      <c r="K30" s="171"/>
      <c r="L30" s="172"/>
      <c r="M30" s="52" t="str">
        <f t="shared" si="7"/>
        <v/>
      </c>
      <c r="N30" s="53" t="str">
        <f t="shared" si="1"/>
        <v/>
      </c>
      <c r="O30" s="126" t="str">
        <f t="shared" si="8"/>
        <v/>
      </c>
      <c r="P30" s="54" t="str">
        <f t="shared" si="3"/>
        <v/>
      </c>
      <c r="Q30" s="293" t="str">
        <f t="shared" si="9"/>
        <v/>
      </c>
      <c r="R30" s="54">
        <f t="shared" si="10"/>
        <v>0</v>
      </c>
      <c r="S30" s="10"/>
      <c r="T30" s="139"/>
      <c r="U30" s="140"/>
      <c r="V30" s="140"/>
      <c r="W30" s="140"/>
      <c r="X30" s="141" t="str">
        <f t="shared" si="11"/>
        <v/>
      </c>
      <c r="Y30" s="141" t="str">
        <f t="shared" si="12"/>
        <v/>
      </c>
      <c r="Z30" s="142">
        <f t="shared" si="13"/>
        <v>0</v>
      </c>
      <c r="AA30" s="142">
        <f t="shared" si="14"/>
        <v>0</v>
      </c>
      <c r="AB30" s="143"/>
      <c r="AC30" s="217"/>
      <c r="AD30" s="217"/>
      <c r="AE30" s="159"/>
      <c r="AF30" s="159"/>
      <c r="AG30" s="159"/>
      <c r="AH30" s="159"/>
    </row>
    <row r="31" spans="1:34" ht="15.5">
      <c r="A31" s="229" t="str">
        <f t="shared" si="0"/>
        <v>Hide</v>
      </c>
      <c r="B31" s="230"/>
      <c r="C31" s="231">
        <v>9</v>
      </c>
      <c r="D31" s="380"/>
      <c r="E31" s="381"/>
      <c r="F31" s="168"/>
      <c r="G31" s="169"/>
      <c r="H31" s="168"/>
      <c r="I31" s="168"/>
      <c r="J31" s="170"/>
      <c r="K31" s="171"/>
      <c r="L31" s="172"/>
      <c r="M31" s="52" t="str">
        <f t="shared" si="7"/>
        <v/>
      </c>
      <c r="N31" s="53" t="str">
        <f t="shared" si="1"/>
        <v/>
      </c>
      <c r="O31" s="126" t="str">
        <f t="shared" si="8"/>
        <v/>
      </c>
      <c r="P31" s="54" t="str">
        <f t="shared" si="3"/>
        <v/>
      </c>
      <c r="Q31" s="293" t="str">
        <f t="shared" si="9"/>
        <v/>
      </c>
      <c r="R31" s="54">
        <f t="shared" si="10"/>
        <v>0</v>
      </c>
      <c r="S31" s="10"/>
      <c r="T31" s="139"/>
      <c r="U31" s="140"/>
      <c r="V31" s="140"/>
      <c r="W31" s="140"/>
      <c r="X31" s="141" t="str">
        <f t="shared" si="11"/>
        <v/>
      </c>
      <c r="Y31" s="141" t="str">
        <f t="shared" si="12"/>
        <v/>
      </c>
      <c r="Z31" s="142">
        <f t="shared" si="13"/>
        <v>0</v>
      </c>
      <c r="AA31" s="142">
        <f t="shared" si="14"/>
        <v>0</v>
      </c>
      <c r="AB31" s="143"/>
      <c r="AC31" s="217"/>
      <c r="AD31" s="217"/>
      <c r="AE31" s="159"/>
      <c r="AF31" s="159"/>
      <c r="AG31" s="159"/>
      <c r="AH31" s="159"/>
    </row>
    <row r="32" spans="1:34" ht="15.5">
      <c r="A32" s="229" t="str">
        <f t="shared" si="0"/>
        <v>Hide</v>
      </c>
      <c r="B32" s="230"/>
      <c r="C32" s="231">
        <v>10</v>
      </c>
      <c r="D32" s="380"/>
      <c r="E32" s="381"/>
      <c r="F32" s="168"/>
      <c r="G32" s="169"/>
      <c r="H32" s="168"/>
      <c r="I32" s="168"/>
      <c r="J32" s="170"/>
      <c r="K32" s="171"/>
      <c r="L32" s="172"/>
      <c r="M32" s="52" t="str">
        <f t="shared" si="7"/>
        <v/>
      </c>
      <c r="N32" s="53" t="str">
        <f t="shared" si="1"/>
        <v/>
      </c>
      <c r="O32" s="126" t="str">
        <f t="shared" si="8"/>
        <v/>
      </c>
      <c r="P32" s="54" t="str">
        <f t="shared" si="3"/>
        <v/>
      </c>
      <c r="Q32" s="293" t="str">
        <f t="shared" si="9"/>
        <v/>
      </c>
      <c r="R32" s="54">
        <f t="shared" si="10"/>
        <v>0</v>
      </c>
      <c r="S32" s="10"/>
      <c r="T32" s="139"/>
      <c r="U32" s="140"/>
      <c r="V32" s="140"/>
      <c r="W32" s="140"/>
      <c r="X32" s="141" t="str">
        <f t="shared" si="11"/>
        <v/>
      </c>
      <c r="Y32" s="141" t="str">
        <f t="shared" si="12"/>
        <v/>
      </c>
      <c r="Z32" s="142">
        <f t="shared" si="13"/>
        <v>0</v>
      </c>
      <c r="AA32" s="142">
        <f t="shared" si="14"/>
        <v>0</v>
      </c>
      <c r="AB32" s="143"/>
      <c r="AC32" s="217"/>
      <c r="AD32" s="217"/>
      <c r="AE32" s="159"/>
      <c r="AF32" s="159"/>
      <c r="AG32" s="218"/>
      <c r="AH32" s="159"/>
    </row>
    <row r="33" spans="1:34" ht="15.5">
      <c r="A33" s="229" t="str">
        <f t="shared" si="0"/>
        <v>Hide</v>
      </c>
      <c r="B33" s="230"/>
      <c r="C33" s="231">
        <v>11</v>
      </c>
      <c r="D33" s="380"/>
      <c r="E33" s="381"/>
      <c r="F33" s="168"/>
      <c r="G33" s="169"/>
      <c r="H33" s="168"/>
      <c r="I33" s="168"/>
      <c r="J33" s="170"/>
      <c r="K33" s="171"/>
      <c r="L33" s="172"/>
      <c r="M33" s="52" t="str">
        <f t="shared" si="7"/>
        <v/>
      </c>
      <c r="N33" s="53" t="str">
        <f t="shared" si="1"/>
        <v/>
      </c>
      <c r="O33" s="126" t="str">
        <f t="shared" si="8"/>
        <v/>
      </c>
      <c r="P33" s="54" t="str">
        <f t="shared" si="3"/>
        <v/>
      </c>
      <c r="Q33" s="293" t="str">
        <f t="shared" si="9"/>
        <v/>
      </c>
      <c r="R33" s="54">
        <f t="shared" si="10"/>
        <v>0</v>
      </c>
      <c r="S33" s="10"/>
      <c r="T33" s="139"/>
      <c r="U33" s="140"/>
      <c r="V33" s="140"/>
      <c r="W33" s="140"/>
      <c r="X33" s="141" t="str">
        <f t="shared" si="11"/>
        <v/>
      </c>
      <c r="Y33" s="141" t="str">
        <f t="shared" si="12"/>
        <v/>
      </c>
      <c r="Z33" s="142">
        <f t="shared" si="13"/>
        <v>0</v>
      </c>
      <c r="AA33" s="142">
        <f t="shared" si="14"/>
        <v>0</v>
      </c>
      <c r="AB33" s="143"/>
      <c r="AC33" s="217"/>
      <c r="AD33" s="217"/>
      <c r="AE33" s="159"/>
      <c r="AF33" s="159"/>
      <c r="AG33" s="218"/>
      <c r="AH33" s="159"/>
    </row>
    <row r="34" spans="1:34" ht="15.5">
      <c r="A34" s="229" t="str">
        <f t="shared" si="0"/>
        <v>Hide</v>
      </c>
      <c r="B34" s="230"/>
      <c r="C34" s="231">
        <v>12</v>
      </c>
      <c r="D34" s="380"/>
      <c r="E34" s="381"/>
      <c r="F34" s="168"/>
      <c r="G34" s="169"/>
      <c r="H34" s="168"/>
      <c r="I34" s="168"/>
      <c r="J34" s="170"/>
      <c r="K34" s="171"/>
      <c r="L34" s="172"/>
      <c r="M34" s="52" t="str">
        <f t="shared" si="7"/>
        <v/>
      </c>
      <c r="N34" s="53" t="str">
        <f t="shared" si="1"/>
        <v/>
      </c>
      <c r="O34" s="126" t="str">
        <f t="shared" si="8"/>
        <v/>
      </c>
      <c r="P34" s="54" t="str">
        <f t="shared" si="3"/>
        <v/>
      </c>
      <c r="Q34" s="293" t="str">
        <f t="shared" si="9"/>
        <v/>
      </c>
      <c r="R34" s="54">
        <f t="shared" si="10"/>
        <v>0</v>
      </c>
      <c r="S34" s="10"/>
      <c r="T34" s="134"/>
      <c r="U34" s="135"/>
      <c r="V34" s="135"/>
      <c r="W34" s="135"/>
      <c r="X34" s="141" t="str">
        <f t="shared" si="11"/>
        <v/>
      </c>
      <c r="Y34" s="141" t="str">
        <f t="shared" si="12"/>
        <v/>
      </c>
      <c r="Z34" s="142">
        <f t="shared" si="13"/>
        <v>0</v>
      </c>
      <c r="AA34" s="142">
        <f t="shared" si="14"/>
        <v>0</v>
      </c>
      <c r="AB34" s="143"/>
      <c r="AC34" s="217"/>
      <c r="AD34" s="143"/>
      <c r="AE34" s="159"/>
      <c r="AF34" s="159"/>
      <c r="AG34" s="159"/>
      <c r="AH34" s="159"/>
    </row>
    <row r="35" spans="1:34" ht="15.5">
      <c r="A35" s="229" t="str">
        <f t="shared" si="0"/>
        <v>Hide</v>
      </c>
      <c r="B35" s="230"/>
      <c r="C35" s="231">
        <v>13</v>
      </c>
      <c r="D35" s="269"/>
      <c r="E35" s="270"/>
      <c r="F35" s="168"/>
      <c r="G35" s="169"/>
      <c r="H35" s="168"/>
      <c r="I35" s="168"/>
      <c r="J35" s="170"/>
      <c r="K35" s="171"/>
      <c r="L35" s="172"/>
      <c r="M35" s="52" t="str">
        <f t="shared" si="7"/>
        <v/>
      </c>
      <c r="N35" s="53" t="str">
        <f t="shared" si="1"/>
        <v/>
      </c>
      <c r="O35" s="126" t="str">
        <f t="shared" si="8"/>
        <v/>
      </c>
      <c r="P35" s="54" t="str">
        <f t="shared" si="3"/>
        <v/>
      </c>
      <c r="Q35" s="293" t="str">
        <f t="shared" si="9"/>
        <v/>
      </c>
      <c r="R35" s="54">
        <f t="shared" si="10"/>
        <v>0</v>
      </c>
      <c r="S35" s="10"/>
      <c r="T35" s="134"/>
      <c r="U35" s="135"/>
      <c r="V35" s="135"/>
      <c r="W35" s="135"/>
      <c r="X35" s="141" t="str">
        <f t="shared" si="11"/>
        <v/>
      </c>
      <c r="Y35" s="141" t="str">
        <f t="shared" si="12"/>
        <v/>
      </c>
      <c r="Z35" s="142">
        <f t="shared" si="13"/>
        <v>0</v>
      </c>
      <c r="AA35" s="142">
        <f t="shared" si="14"/>
        <v>0</v>
      </c>
      <c r="AB35" s="143"/>
      <c r="AC35" s="217"/>
      <c r="AD35" s="143"/>
      <c r="AE35" s="159"/>
      <c r="AF35" s="159"/>
      <c r="AG35" s="159"/>
      <c r="AH35" s="159"/>
    </row>
    <row r="36" spans="1:34" ht="15.5">
      <c r="A36" s="229" t="str">
        <f t="shared" si="0"/>
        <v>Hide</v>
      </c>
      <c r="B36" s="230"/>
      <c r="C36" s="231">
        <v>14</v>
      </c>
      <c r="D36" s="269"/>
      <c r="E36" s="270"/>
      <c r="F36" s="168"/>
      <c r="G36" s="169"/>
      <c r="H36" s="168"/>
      <c r="I36" s="168"/>
      <c r="J36" s="170"/>
      <c r="K36" s="171"/>
      <c r="L36" s="172"/>
      <c r="M36" s="52" t="str">
        <f t="shared" si="7"/>
        <v/>
      </c>
      <c r="N36" s="53" t="str">
        <f t="shared" si="1"/>
        <v/>
      </c>
      <c r="O36" s="126" t="str">
        <f t="shared" si="8"/>
        <v/>
      </c>
      <c r="P36" s="54" t="str">
        <f t="shared" si="3"/>
        <v/>
      </c>
      <c r="Q36" s="293" t="str">
        <f t="shared" si="9"/>
        <v/>
      </c>
      <c r="R36" s="54">
        <f t="shared" si="10"/>
        <v>0</v>
      </c>
      <c r="S36" s="10"/>
      <c r="T36" s="134"/>
      <c r="U36" s="135"/>
      <c r="V36" s="135"/>
      <c r="W36" s="135"/>
      <c r="X36" s="141" t="str">
        <f t="shared" si="11"/>
        <v/>
      </c>
      <c r="Y36" s="141" t="str">
        <f t="shared" si="12"/>
        <v/>
      </c>
      <c r="Z36" s="142">
        <f t="shared" si="13"/>
        <v>0</v>
      </c>
      <c r="AA36" s="142">
        <f t="shared" si="14"/>
        <v>0</v>
      </c>
      <c r="AB36" s="143"/>
      <c r="AC36" s="217"/>
      <c r="AD36" s="143"/>
      <c r="AE36" s="159"/>
      <c r="AF36" s="159"/>
      <c r="AG36" s="159"/>
      <c r="AH36" s="159"/>
    </row>
    <row r="37" spans="1:34" ht="15.5">
      <c r="A37" s="229" t="str">
        <f t="shared" si="0"/>
        <v>Hide</v>
      </c>
      <c r="B37" s="230"/>
      <c r="C37" s="231">
        <v>15</v>
      </c>
      <c r="D37" s="269"/>
      <c r="E37" s="270"/>
      <c r="F37" s="168"/>
      <c r="G37" s="169"/>
      <c r="H37" s="168"/>
      <c r="I37" s="168"/>
      <c r="J37" s="170"/>
      <c r="K37" s="171"/>
      <c r="L37" s="172"/>
      <c r="M37" s="52" t="str">
        <f t="shared" si="7"/>
        <v/>
      </c>
      <c r="N37" s="53" t="str">
        <f t="shared" si="1"/>
        <v/>
      </c>
      <c r="O37" s="126" t="str">
        <f t="shared" si="8"/>
        <v/>
      </c>
      <c r="P37" s="54" t="str">
        <f t="shared" si="3"/>
        <v/>
      </c>
      <c r="Q37" s="293" t="str">
        <f t="shared" si="9"/>
        <v/>
      </c>
      <c r="R37" s="54">
        <f t="shared" si="10"/>
        <v>0</v>
      </c>
      <c r="S37" s="10"/>
      <c r="T37" s="134"/>
      <c r="U37" s="135"/>
      <c r="V37" s="135"/>
      <c r="W37" s="135"/>
      <c r="X37" s="141" t="str">
        <f t="shared" si="11"/>
        <v/>
      </c>
      <c r="Y37" s="141" t="str">
        <f t="shared" si="12"/>
        <v/>
      </c>
      <c r="Z37" s="142">
        <f t="shared" si="13"/>
        <v>0</v>
      </c>
      <c r="AA37" s="142">
        <f t="shared" si="14"/>
        <v>0</v>
      </c>
      <c r="AB37" s="143"/>
      <c r="AC37" s="217"/>
      <c r="AD37" s="143"/>
      <c r="AE37" s="159"/>
      <c r="AF37" s="159"/>
      <c r="AG37" s="159"/>
      <c r="AH37" s="159"/>
    </row>
    <row r="38" spans="1:34" ht="15.5">
      <c r="A38" s="229" t="str">
        <f t="shared" si="0"/>
        <v>Hide</v>
      </c>
      <c r="B38" s="230"/>
      <c r="C38" s="231">
        <v>16</v>
      </c>
      <c r="D38" s="269"/>
      <c r="E38" s="270"/>
      <c r="F38" s="168"/>
      <c r="G38" s="169"/>
      <c r="H38" s="168"/>
      <c r="I38" s="168"/>
      <c r="J38" s="170"/>
      <c r="K38" s="171"/>
      <c r="L38" s="172"/>
      <c r="M38" s="52" t="str">
        <f t="shared" si="7"/>
        <v/>
      </c>
      <c r="N38" s="53" t="str">
        <f t="shared" si="1"/>
        <v/>
      </c>
      <c r="O38" s="126" t="str">
        <f t="shared" si="8"/>
        <v/>
      </c>
      <c r="P38" s="54" t="str">
        <f t="shared" si="3"/>
        <v/>
      </c>
      <c r="Q38" s="293" t="str">
        <f t="shared" si="9"/>
        <v/>
      </c>
      <c r="R38" s="54">
        <f t="shared" si="10"/>
        <v>0</v>
      </c>
      <c r="S38" s="10"/>
      <c r="T38" s="134"/>
      <c r="U38" s="135"/>
      <c r="V38" s="135"/>
      <c r="W38" s="135"/>
      <c r="X38" s="141" t="str">
        <f t="shared" si="11"/>
        <v/>
      </c>
      <c r="Y38" s="141" t="str">
        <f t="shared" si="12"/>
        <v/>
      </c>
      <c r="Z38" s="142">
        <f t="shared" si="13"/>
        <v>0</v>
      </c>
      <c r="AA38" s="142">
        <f t="shared" si="14"/>
        <v>0</v>
      </c>
      <c r="AB38" s="143"/>
      <c r="AC38" s="217"/>
      <c r="AD38" s="143"/>
      <c r="AE38" s="159"/>
      <c r="AF38" s="159"/>
      <c r="AG38" s="159"/>
      <c r="AH38" s="159"/>
    </row>
    <row r="39" spans="1:34" ht="15.5">
      <c r="A39" s="229" t="str">
        <f t="shared" si="0"/>
        <v>Hide</v>
      </c>
      <c r="B39" s="230"/>
      <c r="C39" s="231">
        <v>17</v>
      </c>
      <c r="D39" s="380"/>
      <c r="E39" s="381"/>
      <c r="F39" s="168"/>
      <c r="G39" s="169"/>
      <c r="H39" s="168"/>
      <c r="I39" s="168"/>
      <c r="J39" s="170"/>
      <c r="K39" s="171"/>
      <c r="L39" s="172"/>
      <c r="M39" s="52" t="str">
        <f t="shared" si="7"/>
        <v/>
      </c>
      <c r="N39" s="53" t="str">
        <f t="shared" si="1"/>
        <v/>
      </c>
      <c r="O39" s="126" t="str">
        <f t="shared" si="8"/>
        <v/>
      </c>
      <c r="P39" s="54" t="str">
        <f t="shared" si="3"/>
        <v/>
      </c>
      <c r="Q39" s="293" t="str">
        <f t="shared" si="9"/>
        <v/>
      </c>
      <c r="R39" s="54">
        <f t="shared" si="10"/>
        <v>0</v>
      </c>
      <c r="S39" s="10"/>
      <c r="T39" s="144"/>
      <c r="U39" s="135"/>
      <c r="V39" s="135"/>
      <c r="W39" s="135"/>
      <c r="X39" s="141" t="str">
        <f t="shared" si="11"/>
        <v/>
      </c>
      <c r="Y39" s="141" t="str">
        <f t="shared" si="12"/>
        <v/>
      </c>
      <c r="Z39" s="142">
        <f t="shared" si="13"/>
        <v>0</v>
      </c>
      <c r="AA39" s="142">
        <f t="shared" si="14"/>
        <v>0</v>
      </c>
      <c r="AB39" s="143"/>
      <c r="AC39" s="217"/>
      <c r="AD39" s="143"/>
      <c r="AE39" s="159"/>
      <c r="AF39" s="159"/>
      <c r="AG39" s="159"/>
      <c r="AH39" s="159"/>
    </row>
    <row r="40" spans="1:34" ht="15.5">
      <c r="A40" s="229" t="str">
        <f t="shared" si="0"/>
        <v>Hide</v>
      </c>
      <c r="B40" s="230"/>
      <c r="C40" s="231">
        <v>18</v>
      </c>
      <c r="D40" s="380"/>
      <c r="E40" s="381"/>
      <c r="F40" s="168"/>
      <c r="G40" s="169"/>
      <c r="H40" s="168"/>
      <c r="I40" s="168"/>
      <c r="J40" s="170"/>
      <c r="K40" s="171"/>
      <c r="L40" s="172"/>
      <c r="M40" s="52" t="str">
        <f t="shared" si="7"/>
        <v/>
      </c>
      <c r="N40" s="53" t="str">
        <f t="shared" si="1"/>
        <v/>
      </c>
      <c r="O40" s="126" t="str">
        <f t="shared" si="8"/>
        <v/>
      </c>
      <c r="P40" s="54" t="str">
        <f t="shared" si="3"/>
        <v/>
      </c>
      <c r="Q40" s="293" t="str">
        <f t="shared" si="9"/>
        <v/>
      </c>
      <c r="R40" s="54">
        <f t="shared" si="10"/>
        <v>0</v>
      </c>
      <c r="S40" s="10"/>
      <c r="T40" s="144"/>
      <c r="U40" s="135"/>
      <c r="V40" s="135"/>
      <c r="W40" s="135"/>
      <c r="X40" s="141" t="str">
        <f t="shared" si="11"/>
        <v/>
      </c>
      <c r="Y40" s="141" t="str">
        <f t="shared" si="12"/>
        <v/>
      </c>
      <c r="Z40" s="142">
        <f t="shared" si="13"/>
        <v>0</v>
      </c>
      <c r="AA40" s="142">
        <f t="shared" si="14"/>
        <v>0</v>
      </c>
      <c r="AB40" s="143"/>
      <c r="AC40" s="217"/>
      <c r="AD40" s="143"/>
      <c r="AE40" s="159"/>
      <c r="AF40" s="159"/>
      <c r="AG40" s="159"/>
      <c r="AH40" s="159"/>
    </row>
    <row r="41" spans="1:34" ht="15.5">
      <c r="A41" s="229" t="str">
        <f t="shared" si="0"/>
        <v>Hide</v>
      </c>
      <c r="B41" s="230"/>
      <c r="C41" s="231">
        <v>19</v>
      </c>
      <c r="D41" s="380"/>
      <c r="E41" s="381"/>
      <c r="F41" s="168"/>
      <c r="G41" s="169"/>
      <c r="H41" s="168"/>
      <c r="I41" s="168"/>
      <c r="J41" s="170"/>
      <c r="K41" s="171"/>
      <c r="L41" s="172"/>
      <c r="M41" s="52" t="str">
        <f t="shared" si="7"/>
        <v/>
      </c>
      <c r="N41" s="53" t="str">
        <f t="shared" si="1"/>
        <v/>
      </c>
      <c r="O41" s="126" t="str">
        <f t="shared" si="8"/>
        <v/>
      </c>
      <c r="P41" s="54" t="str">
        <f t="shared" si="3"/>
        <v/>
      </c>
      <c r="Q41" s="293" t="str">
        <f t="shared" si="9"/>
        <v/>
      </c>
      <c r="R41" s="54">
        <f t="shared" si="10"/>
        <v>0</v>
      </c>
      <c r="S41" s="10"/>
      <c r="T41" s="134"/>
      <c r="U41" s="135"/>
      <c r="V41" s="135"/>
      <c r="W41" s="135"/>
      <c r="X41" s="141" t="str">
        <f t="shared" si="11"/>
        <v/>
      </c>
      <c r="Y41" s="141" t="str">
        <f t="shared" si="12"/>
        <v/>
      </c>
      <c r="Z41" s="142">
        <f t="shared" si="13"/>
        <v>0</v>
      </c>
      <c r="AA41" s="142">
        <f t="shared" si="14"/>
        <v>0</v>
      </c>
      <c r="AB41" s="143"/>
      <c r="AC41" s="217"/>
      <c r="AD41" s="143"/>
      <c r="AE41" s="159"/>
      <c r="AF41" s="159"/>
      <c r="AG41" s="159"/>
      <c r="AH41" s="159"/>
    </row>
    <row r="42" spans="1:34" ht="15.5">
      <c r="A42" s="229" t="str">
        <f t="shared" si="0"/>
        <v>Hide</v>
      </c>
      <c r="B42" s="230"/>
      <c r="C42" s="231">
        <v>20</v>
      </c>
      <c r="D42" s="380"/>
      <c r="E42" s="381"/>
      <c r="F42" s="168"/>
      <c r="G42" s="169"/>
      <c r="H42" s="168"/>
      <c r="I42" s="168"/>
      <c r="J42" s="170"/>
      <c r="K42" s="171"/>
      <c r="L42" s="172"/>
      <c r="M42" s="52" t="str">
        <f t="shared" si="7"/>
        <v/>
      </c>
      <c r="N42" s="53" t="str">
        <f t="shared" si="1"/>
        <v/>
      </c>
      <c r="O42" s="126" t="str">
        <f t="shared" si="8"/>
        <v/>
      </c>
      <c r="P42" s="54" t="str">
        <f t="shared" si="3"/>
        <v/>
      </c>
      <c r="Q42" s="293" t="str">
        <f t="shared" si="9"/>
        <v/>
      </c>
      <c r="R42" s="54">
        <f t="shared" si="10"/>
        <v>0</v>
      </c>
      <c r="S42" s="10"/>
      <c r="T42" s="134"/>
      <c r="U42" s="135"/>
      <c r="V42" s="135"/>
      <c r="W42" s="135"/>
      <c r="X42" s="141" t="str">
        <f t="shared" si="11"/>
        <v/>
      </c>
      <c r="Y42" s="141" t="str">
        <f t="shared" si="12"/>
        <v/>
      </c>
      <c r="Z42" s="142">
        <f t="shared" si="13"/>
        <v>0</v>
      </c>
      <c r="AA42" s="142">
        <f t="shared" si="14"/>
        <v>0</v>
      </c>
      <c r="AB42" s="143"/>
      <c r="AC42" s="217"/>
      <c r="AD42" s="143"/>
      <c r="AE42" s="159"/>
      <c r="AF42" s="159"/>
      <c r="AG42" s="159"/>
      <c r="AH42" s="159"/>
    </row>
    <row r="43" spans="1:34" ht="15.5">
      <c r="A43" s="229" t="str">
        <f t="shared" si="0"/>
        <v>Hide</v>
      </c>
      <c r="B43" s="230"/>
      <c r="C43" s="231">
        <v>12</v>
      </c>
      <c r="D43" s="380"/>
      <c r="E43" s="381"/>
      <c r="F43" s="168"/>
      <c r="G43" s="169"/>
      <c r="H43" s="168"/>
      <c r="I43" s="168"/>
      <c r="J43" s="170"/>
      <c r="K43" s="171"/>
      <c r="L43" s="172"/>
      <c r="M43" s="52" t="str">
        <f t="shared" si="7"/>
        <v/>
      </c>
      <c r="N43" s="53" t="str">
        <f t="shared" si="1"/>
        <v/>
      </c>
      <c r="O43" s="126" t="str">
        <f t="shared" si="8"/>
        <v/>
      </c>
      <c r="P43" s="54" t="str">
        <f t="shared" si="3"/>
        <v/>
      </c>
      <c r="Q43" s="293" t="str">
        <f t="shared" si="9"/>
        <v/>
      </c>
      <c r="R43" s="54">
        <f t="shared" si="10"/>
        <v>0</v>
      </c>
      <c r="S43" s="10"/>
      <c r="T43" s="134"/>
      <c r="U43" s="135"/>
      <c r="V43" s="135"/>
      <c r="W43" s="135"/>
      <c r="X43" s="141" t="str">
        <f t="shared" si="11"/>
        <v/>
      </c>
      <c r="Y43" s="141" t="str">
        <f t="shared" si="12"/>
        <v/>
      </c>
      <c r="Z43" s="142">
        <f t="shared" si="13"/>
        <v>0</v>
      </c>
      <c r="AA43" s="142">
        <f t="shared" si="14"/>
        <v>0</v>
      </c>
      <c r="AB43" s="143"/>
      <c r="AC43" s="217"/>
      <c r="AD43" s="143"/>
      <c r="AE43" s="159"/>
      <c r="AF43" s="159"/>
      <c r="AG43" s="159"/>
      <c r="AH43" s="159"/>
    </row>
    <row r="44" spans="1:34" ht="15.5">
      <c r="A44" s="229" t="str">
        <f t="shared" si="0"/>
        <v>Hide</v>
      </c>
      <c r="B44" s="230"/>
      <c r="C44" s="231">
        <v>13</v>
      </c>
      <c r="D44" s="380"/>
      <c r="E44" s="381"/>
      <c r="F44" s="168"/>
      <c r="G44" s="169"/>
      <c r="H44" s="168"/>
      <c r="I44" s="168"/>
      <c r="J44" s="170"/>
      <c r="K44" s="171"/>
      <c r="L44" s="172"/>
      <c r="M44" s="52" t="str">
        <f t="shared" si="7"/>
        <v/>
      </c>
      <c r="N44" s="53" t="str">
        <f t="shared" si="1"/>
        <v/>
      </c>
      <c r="O44" s="126" t="str">
        <f t="shared" si="8"/>
        <v/>
      </c>
      <c r="P44" s="54" t="str">
        <f t="shared" si="3"/>
        <v/>
      </c>
      <c r="Q44" s="293" t="str">
        <f t="shared" si="9"/>
        <v/>
      </c>
      <c r="R44" s="54">
        <f t="shared" si="10"/>
        <v>0</v>
      </c>
      <c r="S44" s="10"/>
      <c r="T44" s="134"/>
      <c r="U44" s="135"/>
      <c r="V44" s="135"/>
      <c r="W44" s="135"/>
      <c r="X44" s="141" t="str">
        <f t="shared" si="11"/>
        <v/>
      </c>
      <c r="Y44" s="141" t="str">
        <f t="shared" si="12"/>
        <v/>
      </c>
      <c r="Z44" s="142">
        <f t="shared" si="13"/>
        <v>0</v>
      </c>
      <c r="AA44" s="142">
        <f t="shared" si="14"/>
        <v>0</v>
      </c>
      <c r="AB44" s="143"/>
      <c r="AC44" s="217"/>
      <c r="AD44" s="143"/>
      <c r="AE44" s="159"/>
      <c r="AF44" s="159"/>
      <c r="AG44" s="159"/>
      <c r="AH44" s="159"/>
    </row>
    <row r="45" spans="1:34" ht="15.5">
      <c r="A45" s="229" t="str">
        <f t="shared" si="0"/>
        <v>Hide</v>
      </c>
      <c r="B45" s="230"/>
      <c r="C45" s="231">
        <v>14</v>
      </c>
      <c r="D45" s="380"/>
      <c r="E45" s="381"/>
      <c r="F45" s="168"/>
      <c r="G45" s="169"/>
      <c r="H45" s="168"/>
      <c r="I45" s="168"/>
      <c r="J45" s="170"/>
      <c r="K45" s="171"/>
      <c r="L45" s="172"/>
      <c r="M45" s="52" t="str">
        <f t="shared" si="7"/>
        <v/>
      </c>
      <c r="N45" s="53" t="str">
        <f t="shared" si="1"/>
        <v/>
      </c>
      <c r="O45" s="126" t="str">
        <f t="shared" si="8"/>
        <v/>
      </c>
      <c r="P45" s="54" t="str">
        <f t="shared" si="3"/>
        <v/>
      </c>
      <c r="Q45" s="293" t="str">
        <f t="shared" si="9"/>
        <v/>
      </c>
      <c r="R45" s="54">
        <f t="shared" si="10"/>
        <v>0</v>
      </c>
      <c r="S45" s="10"/>
      <c r="T45" s="134"/>
      <c r="U45" s="135"/>
      <c r="V45" s="135"/>
      <c r="W45" s="135"/>
      <c r="X45" s="141" t="str">
        <f t="shared" si="11"/>
        <v/>
      </c>
      <c r="Y45" s="141" t="str">
        <f t="shared" si="12"/>
        <v/>
      </c>
      <c r="Z45" s="142">
        <f t="shared" si="13"/>
        <v>0</v>
      </c>
      <c r="AA45" s="142">
        <f t="shared" si="14"/>
        <v>0</v>
      </c>
      <c r="AB45" s="143"/>
      <c r="AC45" s="217"/>
      <c r="AD45" s="143"/>
      <c r="AE45" s="159"/>
      <c r="AF45" s="159"/>
      <c r="AG45" s="159"/>
      <c r="AH45" s="159"/>
    </row>
    <row r="46" spans="1:34" ht="15.5">
      <c r="A46" s="229" t="str">
        <f t="shared" si="0"/>
        <v>Hide</v>
      </c>
      <c r="B46" s="230"/>
      <c r="C46" s="231">
        <v>15</v>
      </c>
      <c r="D46" s="380"/>
      <c r="E46" s="381"/>
      <c r="F46" s="168"/>
      <c r="G46" s="169"/>
      <c r="H46" s="168"/>
      <c r="I46" s="168"/>
      <c r="J46" s="170"/>
      <c r="K46" s="171"/>
      <c r="L46" s="172"/>
      <c r="M46" s="52" t="str">
        <f t="shared" si="7"/>
        <v/>
      </c>
      <c r="N46" s="53" t="str">
        <f t="shared" si="1"/>
        <v/>
      </c>
      <c r="O46" s="126" t="str">
        <f t="shared" si="8"/>
        <v/>
      </c>
      <c r="P46" s="54" t="str">
        <f t="shared" si="3"/>
        <v/>
      </c>
      <c r="Q46" s="293" t="str">
        <f t="shared" si="9"/>
        <v/>
      </c>
      <c r="R46" s="54">
        <f t="shared" si="10"/>
        <v>0</v>
      </c>
      <c r="S46" s="10"/>
      <c r="T46" s="134"/>
      <c r="U46" s="135"/>
      <c r="V46" s="135"/>
      <c r="W46" s="135"/>
      <c r="X46" s="141" t="str">
        <f t="shared" si="11"/>
        <v/>
      </c>
      <c r="Y46" s="141" t="str">
        <f t="shared" si="12"/>
        <v/>
      </c>
      <c r="Z46" s="142">
        <f t="shared" si="13"/>
        <v>0</v>
      </c>
      <c r="AA46" s="142">
        <f t="shared" si="14"/>
        <v>0</v>
      </c>
      <c r="AB46" s="143"/>
      <c r="AC46" s="217"/>
      <c r="AD46" s="143"/>
      <c r="AE46" s="159"/>
      <c r="AF46" s="159"/>
      <c r="AG46" s="159"/>
      <c r="AH46" s="159"/>
    </row>
    <row r="47" spans="1:34" ht="15.5">
      <c r="A47" s="229" t="str">
        <f t="shared" si="0"/>
        <v>Hide</v>
      </c>
      <c r="B47" s="230"/>
      <c r="C47" s="231">
        <v>16</v>
      </c>
      <c r="D47" s="380"/>
      <c r="E47" s="381"/>
      <c r="F47" s="168"/>
      <c r="G47" s="169"/>
      <c r="H47" s="168"/>
      <c r="I47" s="168"/>
      <c r="J47" s="170"/>
      <c r="K47" s="171"/>
      <c r="L47" s="172"/>
      <c r="M47" s="52" t="str">
        <f t="shared" si="7"/>
        <v/>
      </c>
      <c r="N47" s="53" t="str">
        <f t="shared" si="1"/>
        <v/>
      </c>
      <c r="O47" s="126" t="str">
        <f t="shared" si="8"/>
        <v/>
      </c>
      <c r="P47" s="54" t="str">
        <f t="shared" si="3"/>
        <v/>
      </c>
      <c r="Q47" s="293" t="str">
        <f t="shared" si="9"/>
        <v/>
      </c>
      <c r="R47" s="54">
        <f t="shared" si="10"/>
        <v>0</v>
      </c>
      <c r="S47" s="10"/>
      <c r="T47" s="134"/>
      <c r="U47" s="135"/>
      <c r="V47" s="135"/>
      <c r="W47" s="135"/>
      <c r="X47" s="141" t="str">
        <f t="shared" si="11"/>
        <v/>
      </c>
      <c r="Y47" s="141" t="str">
        <f t="shared" si="12"/>
        <v/>
      </c>
      <c r="Z47" s="142">
        <f t="shared" si="13"/>
        <v>0</v>
      </c>
      <c r="AA47" s="142">
        <f t="shared" si="14"/>
        <v>0</v>
      </c>
      <c r="AB47" s="143"/>
      <c r="AC47" s="217"/>
      <c r="AD47" s="143"/>
      <c r="AE47" s="159"/>
      <c r="AF47" s="159"/>
      <c r="AG47" s="159"/>
      <c r="AH47" s="159"/>
    </row>
    <row r="48" spans="1:34" ht="15.5">
      <c r="A48" s="229" t="str">
        <f t="shared" si="0"/>
        <v>Hide</v>
      </c>
      <c r="B48" s="230"/>
      <c r="C48" s="231">
        <v>17</v>
      </c>
      <c r="D48" s="380"/>
      <c r="E48" s="381"/>
      <c r="F48" s="168"/>
      <c r="G48" s="169"/>
      <c r="H48" s="168"/>
      <c r="I48" s="168"/>
      <c r="J48" s="170"/>
      <c r="K48" s="171"/>
      <c r="L48" s="172"/>
      <c r="M48" s="52" t="str">
        <f t="shared" si="7"/>
        <v/>
      </c>
      <c r="N48" s="53" t="str">
        <f t="shared" si="1"/>
        <v/>
      </c>
      <c r="O48" s="126" t="str">
        <f t="shared" si="8"/>
        <v/>
      </c>
      <c r="P48" s="54" t="str">
        <f t="shared" si="3"/>
        <v/>
      </c>
      <c r="Q48" s="293" t="str">
        <f t="shared" si="9"/>
        <v/>
      </c>
      <c r="R48" s="54">
        <f t="shared" si="10"/>
        <v>0</v>
      </c>
      <c r="S48" s="10"/>
      <c r="T48" s="134"/>
      <c r="U48" s="135"/>
      <c r="V48" s="135"/>
      <c r="W48" s="135"/>
      <c r="X48" s="141" t="str">
        <f t="shared" si="11"/>
        <v/>
      </c>
      <c r="Y48" s="141" t="str">
        <f t="shared" si="12"/>
        <v/>
      </c>
      <c r="Z48" s="142">
        <f t="shared" si="13"/>
        <v>0</v>
      </c>
      <c r="AA48" s="142">
        <f t="shared" si="14"/>
        <v>0</v>
      </c>
      <c r="AB48" s="143"/>
      <c r="AC48" s="217"/>
      <c r="AD48" s="143"/>
      <c r="AE48" s="159"/>
      <c r="AF48" s="159"/>
      <c r="AG48" s="159"/>
      <c r="AH48" s="159"/>
    </row>
    <row r="49" spans="1:34" ht="15.5">
      <c r="A49" s="229" t="str">
        <f t="shared" si="0"/>
        <v>Hide</v>
      </c>
      <c r="B49" s="230"/>
      <c r="C49" s="231">
        <v>18</v>
      </c>
      <c r="D49" s="380"/>
      <c r="E49" s="381"/>
      <c r="F49" s="168"/>
      <c r="G49" s="169"/>
      <c r="H49" s="168"/>
      <c r="I49" s="168"/>
      <c r="J49" s="170"/>
      <c r="K49" s="171"/>
      <c r="L49" s="172"/>
      <c r="M49" s="52" t="str">
        <f t="shared" si="7"/>
        <v/>
      </c>
      <c r="N49" s="53" t="str">
        <f t="shared" si="1"/>
        <v/>
      </c>
      <c r="O49" s="126" t="str">
        <f t="shared" si="8"/>
        <v/>
      </c>
      <c r="P49" s="54" t="str">
        <f t="shared" si="3"/>
        <v/>
      </c>
      <c r="Q49" s="293" t="str">
        <f t="shared" si="9"/>
        <v/>
      </c>
      <c r="R49" s="54">
        <f t="shared" si="10"/>
        <v>0</v>
      </c>
      <c r="S49" s="10"/>
      <c r="T49" s="134"/>
      <c r="U49" s="135"/>
      <c r="V49" s="135"/>
      <c r="W49" s="135"/>
      <c r="X49" s="141" t="str">
        <f t="shared" si="11"/>
        <v/>
      </c>
      <c r="Y49" s="141" t="str">
        <f t="shared" si="12"/>
        <v/>
      </c>
      <c r="Z49" s="142">
        <f t="shared" si="13"/>
        <v>0</v>
      </c>
      <c r="AA49" s="142">
        <f t="shared" si="14"/>
        <v>0</v>
      </c>
      <c r="AB49" s="143"/>
      <c r="AC49" s="217"/>
      <c r="AD49" s="143"/>
      <c r="AE49" s="159"/>
      <c r="AF49" s="159"/>
      <c r="AG49" s="159"/>
      <c r="AH49" s="159"/>
    </row>
    <row r="50" spans="1:34" ht="15.5">
      <c r="A50" s="229" t="str">
        <f t="shared" si="0"/>
        <v>Hide</v>
      </c>
      <c r="B50" s="230"/>
      <c r="C50" s="231">
        <v>19</v>
      </c>
      <c r="D50" s="380"/>
      <c r="E50" s="381"/>
      <c r="F50" s="168"/>
      <c r="G50" s="169"/>
      <c r="H50" s="168"/>
      <c r="I50" s="168"/>
      <c r="J50" s="170"/>
      <c r="K50" s="171"/>
      <c r="L50" s="172"/>
      <c r="M50" s="52" t="str">
        <f t="shared" si="7"/>
        <v/>
      </c>
      <c r="N50" s="53" t="str">
        <f t="shared" si="1"/>
        <v/>
      </c>
      <c r="O50" s="126" t="str">
        <f t="shared" si="8"/>
        <v/>
      </c>
      <c r="P50" s="54" t="str">
        <f t="shared" si="3"/>
        <v/>
      </c>
      <c r="Q50" s="293" t="str">
        <f t="shared" si="9"/>
        <v/>
      </c>
      <c r="R50" s="54">
        <f t="shared" si="10"/>
        <v>0</v>
      </c>
      <c r="S50" s="10"/>
      <c r="T50" s="134"/>
      <c r="U50" s="135"/>
      <c r="V50" s="135"/>
      <c r="W50" s="135"/>
      <c r="X50" s="141" t="str">
        <f t="shared" si="11"/>
        <v/>
      </c>
      <c r="Y50" s="141" t="str">
        <f t="shared" si="12"/>
        <v/>
      </c>
      <c r="Z50" s="142">
        <f t="shared" si="13"/>
        <v>0</v>
      </c>
      <c r="AA50" s="142">
        <f t="shared" si="14"/>
        <v>0</v>
      </c>
      <c r="AB50" s="143"/>
      <c r="AC50" s="217"/>
      <c r="AD50" s="143"/>
      <c r="AE50" s="159"/>
      <c r="AF50" s="159"/>
      <c r="AG50" s="159"/>
      <c r="AH50" s="159"/>
    </row>
    <row r="51" spans="1:34" ht="15.5">
      <c r="A51" s="229" t="str">
        <f t="shared" si="0"/>
        <v>Hide</v>
      </c>
      <c r="B51" s="230"/>
      <c r="C51" s="231">
        <v>20</v>
      </c>
      <c r="D51" s="380"/>
      <c r="E51" s="381"/>
      <c r="F51" s="168"/>
      <c r="G51" s="169"/>
      <c r="H51" s="168"/>
      <c r="I51" s="168"/>
      <c r="J51" s="170"/>
      <c r="K51" s="173"/>
      <c r="L51" s="172"/>
      <c r="M51" s="52" t="str">
        <f t="shared" si="7"/>
        <v/>
      </c>
      <c r="N51" s="53" t="str">
        <f t="shared" si="1"/>
        <v/>
      </c>
      <c r="O51" s="126" t="str">
        <f t="shared" si="8"/>
        <v/>
      </c>
      <c r="P51" s="54" t="str">
        <f t="shared" si="3"/>
        <v/>
      </c>
      <c r="Q51" s="293" t="str">
        <f t="shared" si="9"/>
        <v/>
      </c>
      <c r="R51" s="54">
        <f t="shared" si="10"/>
        <v>0</v>
      </c>
      <c r="S51" s="10"/>
      <c r="T51" s="134"/>
      <c r="U51" s="135"/>
      <c r="V51" s="135"/>
      <c r="W51" s="135"/>
      <c r="X51" s="141" t="str">
        <f t="shared" si="11"/>
        <v/>
      </c>
      <c r="Y51" s="141" t="str">
        <f t="shared" si="12"/>
        <v/>
      </c>
      <c r="Z51" s="142">
        <f t="shared" si="13"/>
        <v>0</v>
      </c>
      <c r="AA51" s="142">
        <f t="shared" si="14"/>
        <v>0</v>
      </c>
      <c r="AB51" s="143"/>
      <c r="AC51" s="217"/>
      <c r="AD51" s="143"/>
      <c r="AE51" s="159"/>
      <c r="AF51" s="159"/>
      <c r="AG51" s="159"/>
      <c r="AH51" s="159"/>
    </row>
    <row r="52" spans="1:34" ht="15.5">
      <c r="A52" s="229" t="str">
        <f t="shared" si="0"/>
        <v>Hide</v>
      </c>
      <c r="B52" s="230"/>
      <c r="C52" s="231">
        <v>21</v>
      </c>
      <c r="D52" s="380"/>
      <c r="E52" s="381"/>
      <c r="F52" s="168"/>
      <c r="G52" s="169"/>
      <c r="H52" s="168"/>
      <c r="I52" s="168"/>
      <c r="J52" s="170"/>
      <c r="K52" s="173"/>
      <c r="L52" s="172"/>
      <c r="M52" s="52" t="str">
        <f t="shared" si="7"/>
        <v/>
      </c>
      <c r="N52" s="53" t="str">
        <f t="shared" si="1"/>
        <v/>
      </c>
      <c r="O52" s="126" t="str">
        <f t="shared" si="8"/>
        <v/>
      </c>
      <c r="P52" s="54" t="str">
        <f t="shared" si="3"/>
        <v/>
      </c>
      <c r="Q52" s="293" t="str">
        <f t="shared" si="9"/>
        <v/>
      </c>
      <c r="R52" s="54">
        <f t="shared" si="10"/>
        <v>0</v>
      </c>
      <c r="S52" s="10"/>
      <c r="T52" s="134"/>
      <c r="U52" s="135"/>
      <c r="V52" s="135"/>
      <c r="W52" s="135"/>
      <c r="X52" s="141" t="str">
        <f t="shared" si="11"/>
        <v/>
      </c>
      <c r="Y52" s="141" t="str">
        <f t="shared" si="12"/>
        <v/>
      </c>
      <c r="Z52" s="142">
        <f t="shared" si="13"/>
        <v>0</v>
      </c>
      <c r="AA52" s="142">
        <f t="shared" si="14"/>
        <v>0</v>
      </c>
      <c r="AB52" s="143"/>
      <c r="AC52" s="217"/>
      <c r="AD52" s="143"/>
      <c r="AE52" s="159"/>
      <c r="AF52" s="159"/>
      <c r="AG52" s="159"/>
      <c r="AH52" s="159"/>
    </row>
    <row r="53" spans="1:34" ht="15.5">
      <c r="A53" s="229" t="str">
        <f t="shared" si="0"/>
        <v>Hide</v>
      </c>
      <c r="B53" s="230"/>
      <c r="C53" s="231">
        <v>22</v>
      </c>
      <c r="D53" s="380"/>
      <c r="E53" s="381"/>
      <c r="F53" s="168"/>
      <c r="G53" s="169"/>
      <c r="H53" s="168"/>
      <c r="I53" s="168"/>
      <c r="J53" s="170"/>
      <c r="K53" s="173"/>
      <c r="L53" s="172"/>
      <c r="M53" s="52" t="str">
        <f t="shared" si="7"/>
        <v/>
      </c>
      <c r="N53" s="53" t="str">
        <f t="shared" si="1"/>
        <v/>
      </c>
      <c r="O53" s="126" t="str">
        <f t="shared" si="8"/>
        <v/>
      </c>
      <c r="P53" s="54" t="str">
        <f t="shared" si="3"/>
        <v/>
      </c>
      <c r="Q53" s="293" t="str">
        <f t="shared" si="9"/>
        <v/>
      </c>
      <c r="R53" s="54">
        <f t="shared" si="10"/>
        <v>0</v>
      </c>
      <c r="S53" s="10"/>
      <c r="T53" s="134"/>
      <c r="U53" s="135"/>
      <c r="V53" s="135"/>
      <c r="W53" s="135"/>
      <c r="X53" s="141" t="str">
        <f t="shared" si="11"/>
        <v/>
      </c>
      <c r="Y53" s="141" t="str">
        <f t="shared" si="12"/>
        <v/>
      </c>
      <c r="Z53" s="142">
        <f t="shared" si="13"/>
        <v>0</v>
      </c>
      <c r="AA53" s="142">
        <f t="shared" si="14"/>
        <v>0</v>
      </c>
      <c r="AB53" s="143"/>
      <c r="AC53" s="217"/>
      <c r="AD53" s="143"/>
      <c r="AE53" s="159"/>
      <c r="AF53" s="159"/>
      <c r="AG53" s="159"/>
      <c r="AH53" s="159"/>
    </row>
    <row r="54" spans="1:34" ht="15.5">
      <c r="A54" s="229" t="str">
        <f t="shared" si="0"/>
        <v>Hide</v>
      </c>
      <c r="B54" s="230"/>
      <c r="C54" s="231">
        <v>23</v>
      </c>
      <c r="D54" s="380"/>
      <c r="E54" s="381"/>
      <c r="F54" s="168"/>
      <c r="G54" s="169"/>
      <c r="H54" s="168"/>
      <c r="I54" s="168"/>
      <c r="J54" s="170"/>
      <c r="K54" s="173"/>
      <c r="L54" s="172"/>
      <c r="M54" s="52" t="str">
        <f t="shared" si="7"/>
        <v/>
      </c>
      <c r="N54" s="53" t="str">
        <f t="shared" si="1"/>
        <v/>
      </c>
      <c r="O54" s="126" t="str">
        <f t="shared" si="8"/>
        <v/>
      </c>
      <c r="P54" s="54" t="str">
        <f t="shared" si="3"/>
        <v/>
      </c>
      <c r="Q54" s="293" t="str">
        <f t="shared" si="9"/>
        <v/>
      </c>
      <c r="R54" s="54">
        <f t="shared" si="10"/>
        <v>0</v>
      </c>
      <c r="S54" s="10"/>
      <c r="T54" s="134"/>
      <c r="U54" s="135"/>
      <c r="V54" s="135"/>
      <c r="W54" s="135"/>
      <c r="X54" s="141" t="str">
        <f t="shared" si="11"/>
        <v/>
      </c>
      <c r="Y54" s="141" t="str">
        <f t="shared" si="12"/>
        <v/>
      </c>
      <c r="Z54" s="142">
        <f t="shared" si="13"/>
        <v>0</v>
      </c>
      <c r="AA54" s="142">
        <f t="shared" si="14"/>
        <v>0</v>
      </c>
      <c r="AB54" s="143"/>
      <c r="AC54" s="217"/>
      <c r="AD54" s="143"/>
      <c r="AE54" s="159"/>
      <c r="AF54" s="159"/>
      <c r="AG54" s="159"/>
      <c r="AH54" s="159"/>
    </row>
    <row r="55" spans="1:34" ht="15.5">
      <c r="A55" s="229" t="str">
        <f t="shared" ref="A55:A86" si="15">IF(OR(D55&lt;&gt;"",I55&lt;&gt;"",J55&lt;&gt;"",K55&lt;&gt;"",L55&lt;&gt;""),"Show","Hide")</f>
        <v>Hide</v>
      </c>
      <c r="B55" s="230"/>
      <c r="C55" s="231">
        <v>24</v>
      </c>
      <c r="D55" s="380"/>
      <c r="E55" s="381"/>
      <c r="F55" s="168"/>
      <c r="G55" s="169"/>
      <c r="H55" s="168"/>
      <c r="I55" s="168"/>
      <c r="J55" s="170"/>
      <c r="K55" s="173"/>
      <c r="L55" s="172"/>
      <c r="M55" s="52" t="str">
        <f t="shared" si="7"/>
        <v/>
      </c>
      <c r="N55" s="53" t="str">
        <f t="shared" si="1"/>
        <v/>
      </c>
      <c r="O55" s="126" t="str">
        <f t="shared" si="8"/>
        <v/>
      </c>
      <c r="P55" s="54" t="str">
        <f t="shared" ref="P55:P86" si="16">IF(OR(J55="",H55="",I55=""),"",K55*N55*L55)</f>
        <v/>
      </c>
      <c r="Q55" s="293" t="str">
        <f t="shared" si="9"/>
        <v/>
      </c>
      <c r="R55" s="54">
        <f t="shared" si="10"/>
        <v>0</v>
      </c>
      <c r="S55" s="10"/>
      <c r="T55" s="134"/>
      <c r="U55" s="135"/>
      <c r="V55" s="135"/>
      <c r="W55" s="135"/>
      <c r="X55" s="141" t="str">
        <f t="shared" si="11"/>
        <v/>
      </c>
      <c r="Y55" s="141" t="str">
        <f t="shared" si="12"/>
        <v/>
      </c>
      <c r="Z55" s="142">
        <f t="shared" si="13"/>
        <v>0</v>
      </c>
      <c r="AA55" s="142">
        <f t="shared" si="14"/>
        <v>0</v>
      </c>
      <c r="AB55" s="143"/>
      <c r="AC55" s="217"/>
      <c r="AD55" s="143"/>
      <c r="AE55" s="159"/>
      <c r="AF55" s="159"/>
      <c r="AG55" s="159"/>
      <c r="AH55" s="159"/>
    </row>
    <row r="56" spans="1:34" ht="15.5">
      <c r="A56" s="229" t="str">
        <f t="shared" si="15"/>
        <v>Hide</v>
      </c>
      <c r="B56" s="230"/>
      <c r="C56" s="231">
        <v>25</v>
      </c>
      <c r="D56" s="380"/>
      <c r="E56" s="381"/>
      <c r="F56" s="168"/>
      <c r="G56" s="169"/>
      <c r="H56" s="168"/>
      <c r="I56" s="168"/>
      <c r="J56" s="170"/>
      <c r="K56" s="173"/>
      <c r="L56" s="172"/>
      <c r="M56" s="52" t="str">
        <f t="shared" si="7"/>
        <v/>
      </c>
      <c r="N56" s="53" t="str">
        <f t="shared" si="1"/>
        <v/>
      </c>
      <c r="O56" s="126" t="str">
        <f t="shared" si="8"/>
        <v/>
      </c>
      <c r="P56" s="54" t="str">
        <f t="shared" si="16"/>
        <v/>
      </c>
      <c r="Q56" s="293" t="str">
        <f t="shared" si="9"/>
        <v/>
      </c>
      <c r="R56" s="54">
        <f t="shared" si="10"/>
        <v>0</v>
      </c>
      <c r="S56" s="10"/>
      <c r="T56" s="134"/>
      <c r="U56" s="135"/>
      <c r="V56" s="135"/>
      <c r="W56" s="135"/>
      <c r="X56" s="141" t="str">
        <f t="shared" si="11"/>
        <v/>
      </c>
      <c r="Y56" s="141" t="str">
        <f t="shared" si="12"/>
        <v/>
      </c>
      <c r="Z56" s="142">
        <f t="shared" si="13"/>
        <v>0</v>
      </c>
      <c r="AA56" s="142">
        <f t="shared" si="14"/>
        <v>0</v>
      </c>
      <c r="AB56" s="143"/>
      <c r="AC56" s="217"/>
      <c r="AD56" s="143"/>
      <c r="AE56" s="159"/>
      <c r="AF56" s="159"/>
      <c r="AG56" s="159"/>
      <c r="AH56" s="159"/>
    </row>
    <row r="57" spans="1:34" ht="15.5">
      <c r="A57" s="229" t="str">
        <f t="shared" si="15"/>
        <v>Hide</v>
      </c>
      <c r="B57" s="230"/>
      <c r="C57" s="231">
        <v>26</v>
      </c>
      <c r="D57" s="380"/>
      <c r="E57" s="381"/>
      <c r="F57" s="168"/>
      <c r="G57" s="169"/>
      <c r="H57" s="168"/>
      <c r="I57" s="168"/>
      <c r="J57" s="170"/>
      <c r="K57" s="173"/>
      <c r="L57" s="172"/>
      <c r="M57" s="52" t="str">
        <f t="shared" si="7"/>
        <v/>
      </c>
      <c r="N57" s="53" t="str">
        <f t="shared" si="1"/>
        <v/>
      </c>
      <c r="O57" s="126" t="str">
        <f t="shared" si="8"/>
        <v/>
      </c>
      <c r="P57" s="54" t="str">
        <f t="shared" si="16"/>
        <v/>
      </c>
      <c r="Q57" s="293" t="str">
        <f t="shared" si="9"/>
        <v/>
      </c>
      <c r="R57" s="54">
        <f t="shared" si="10"/>
        <v>0</v>
      </c>
      <c r="S57" s="10"/>
      <c r="T57" s="134"/>
      <c r="U57" s="135"/>
      <c r="V57" s="135"/>
      <c r="W57" s="135"/>
      <c r="X57" s="141" t="str">
        <f t="shared" si="11"/>
        <v/>
      </c>
      <c r="Y57" s="141" t="str">
        <f t="shared" si="12"/>
        <v/>
      </c>
      <c r="Z57" s="142">
        <f t="shared" si="13"/>
        <v>0</v>
      </c>
      <c r="AA57" s="142">
        <f t="shared" si="14"/>
        <v>0</v>
      </c>
      <c r="AB57" s="143"/>
      <c r="AC57" s="217"/>
      <c r="AD57" s="143"/>
      <c r="AE57" s="159"/>
      <c r="AF57" s="159"/>
      <c r="AG57" s="159"/>
      <c r="AH57" s="159"/>
    </row>
    <row r="58" spans="1:34" ht="15.5">
      <c r="A58" s="229" t="str">
        <f t="shared" si="15"/>
        <v>Hide</v>
      </c>
      <c r="B58" s="230"/>
      <c r="C58" s="231">
        <v>27</v>
      </c>
      <c r="D58" s="380"/>
      <c r="E58" s="381"/>
      <c r="F58" s="168"/>
      <c r="G58" s="169"/>
      <c r="H58" s="168"/>
      <c r="I58" s="168"/>
      <c r="J58" s="170"/>
      <c r="K58" s="173"/>
      <c r="L58" s="172"/>
      <c r="M58" s="52" t="str">
        <f t="shared" si="7"/>
        <v/>
      </c>
      <c r="N58" s="53" t="str">
        <f t="shared" si="1"/>
        <v/>
      </c>
      <c r="O58" s="126" t="str">
        <f t="shared" si="8"/>
        <v/>
      </c>
      <c r="P58" s="54" t="str">
        <f t="shared" si="16"/>
        <v/>
      </c>
      <c r="Q58" s="293" t="str">
        <f t="shared" si="9"/>
        <v/>
      </c>
      <c r="R58" s="54">
        <f t="shared" si="10"/>
        <v>0</v>
      </c>
      <c r="S58" s="10"/>
      <c r="T58" s="134"/>
      <c r="U58" s="135"/>
      <c r="V58" s="135"/>
      <c r="W58" s="135"/>
      <c r="X58" s="141" t="str">
        <f t="shared" si="11"/>
        <v/>
      </c>
      <c r="Y58" s="141" t="str">
        <f t="shared" si="12"/>
        <v/>
      </c>
      <c r="Z58" s="142">
        <f t="shared" si="13"/>
        <v>0</v>
      </c>
      <c r="AA58" s="142">
        <f t="shared" si="14"/>
        <v>0</v>
      </c>
      <c r="AB58" s="143"/>
      <c r="AC58" s="217"/>
      <c r="AD58" s="143"/>
      <c r="AE58" s="159"/>
      <c r="AF58" s="159"/>
      <c r="AG58" s="159"/>
      <c r="AH58" s="159"/>
    </row>
    <row r="59" spans="1:34" ht="15.5">
      <c r="A59" s="229" t="str">
        <f t="shared" si="15"/>
        <v>Hide</v>
      </c>
      <c r="B59" s="230"/>
      <c r="C59" s="231">
        <v>28</v>
      </c>
      <c r="D59" s="380"/>
      <c r="E59" s="381"/>
      <c r="F59" s="168"/>
      <c r="G59" s="169"/>
      <c r="H59" s="168"/>
      <c r="I59" s="168"/>
      <c r="J59" s="170"/>
      <c r="K59" s="173"/>
      <c r="L59" s="172"/>
      <c r="M59" s="52" t="str">
        <f t="shared" si="7"/>
        <v/>
      </c>
      <c r="N59" s="53" t="str">
        <f t="shared" si="1"/>
        <v/>
      </c>
      <c r="O59" s="126" t="str">
        <f t="shared" si="8"/>
        <v/>
      </c>
      <c r="P59" s="54" t="str">
        <f t="shared" si="16"/>
        <v/>
      </c>
      <c r="Q59" s="293" t="str">
        <f t="shared" si="9"/>
        <v/>
      </c>
      <c r="R59" s="54">
        <f t="shared" si="10"/>
        <v>0</v>
      </c>
      <c r="S59" s="10"/>
      <c r="T59" s="134"/>
      <c r="U59" s="135"/>
      <c r="V59" s="135"/>
      <c r="W59" s="135"/>
      <c r="X59" s="141" t="str">
        <f t="shared" si="11"/>
        <v/>
      </c>
      <c r="Y59" s="141" t="str">
        <f t="shared" si="12"/>
        <v/>
      </c>
      <c r="Z59" s="142">
        <f t="shared" si="13"/>
        <v>0</v>
      </c>
      <c r="AA59" s="142">
        <f t="shared" si="14"/>
        <v>0</v>
      </c>
      <c r="AB59" s="143"/>
      <c r="AC59" s="217"/>
      <c r="AD59" s="143"/>
      <c r="AE59" s="159"/>
      <c r="AF59" s="159"/>
      <c r="AG59" s="159"/>
      <c r="AH59" s="159"/>
    </row>
    <row r="60" spans="1:34" ht="15.5">
      <c r="A60" s="229" t="str">
        <f t="shared" si="15"/>
        <v>Hide</v>
      </c>
      <c r="B60" s="230"/>
      <c r="C60" s="231">
        <v>29</v>
      </c>
      <c r="D60" s="380"/>
      <c r="E60" s="381"/>
      <c r="F60" s="168"/>
      <c r="G60" s="169"/>
      <c r="H60" s="168"/>
      <c r="I60" s="168"/>
      <c r="J60" s="170"/>
      <c r="K60" s="173"/>
      <c r="L60" s="172"/>
      <c r="M60" s="52" t="str">
        <f t="shared" si="7"/>
        <v/>
      </c>
      <c r="N60" s="53" t="str">
        <f t="shared" si="1"/>
        <v/>
      </c>
      <c r="O60" s="126" t="str">
        <f t="shared" si="8"/>
        <v/>
      </c>
      <c r="P60" s="54" t="str">
        <f t="shared" si="16"/>
        <v/>
      </c>
      <c r="Q60" s="293" t="str">
        <f t="shared" si="9"/>
        <v/>
      </c>
      <c r="R60" s="54">
        <f t="shared" si="10"/>
        <v>0</v>
      </c>
      <c r="S60" s="10"/>
      <c r="T60" s="134"/>
      <c r="U60" s="135"/>
      <c r="V60" s="135"/>
      <c r="W60" s="135"/>
      <c r="X60" s="141" t="str">
        <f t="shared" si="11"/>
        <v/>
      </c>
      <c r="Y60" s="141" t="str">
        <f t="shared" si="12"/>
        <v/>
      </c>
      <c r="Z60" s="142">
        <f t="shared" si="13"/>
        <v>0</v>
      </c>
      <c r="AA60" s="142">
        <f t="shared" si="14"/>
        <v>0</v>
      </c>
      <c r="AB60" s="143"/>
      <c r="AC60" s="217"/>
      <c r="AD60" s="143"/>
      <c r="AE60" s="159"/>
      <c r="AF60" s="159"/>
      <c r="AG60" s="159"/>
      <c r="AH60" s="159"/>
    </row>
    <row r="61" spans="1:34" ht="15.5">
      <c r="A61" s="229" t="str">
        <f t="shared" si="15"/>
        <v>Hide</v>
      </c>
      <c r="B61" s="230"/>
      <c r="C61" s="231">
        <v>30</v>
      </c>
      <c r="D61" s="380"/>
      <c r="E61" s="381"/>
      <c r="F61" s="168"/>
      <c r="G61" s="169"/>
      <c r="H61" s="168"/>
      <c r="I61" s="168"/>
      <c r="J61" s="170"/>
      <c r="K61" s="173"/>
      <c r="L61" s="172"/>
      <c r="M61" s="52" t="str">
        <f t="shared" si="7"/>
        <v/>
      </c>
      <c r="N61" s="53" t="str">
        <f t="shared" si="1"/>
        <v/>
      </c>
      <c r="O61" s="126" t="str">
        <f t="shared" si="8"/>
        <v/>
      </c>
      <c r="P61" s="54" t="str">
        <f t="shared" si="16"/>
        <v/>
      </c>
      <c r="Q61" s="293" t="str">
        <f t="shared" si="9"/>
        <v/>
      </c>
      <c r="R61" s="54">
        <f t="shared" si="10"/>
        <v>0</v>
      </c>
      <c r="S61" s="10"/>
      <c r="T61" s="134"/>
      <c r="U61" s="135"/>
      <c r="V61" s="135"/>
      <c r="W61" s="135"/>
      <c r="X61" s="141" t="str">
        <f t="shared" si="11"/>
        <v/>
      </c>
      <c r="Y61" s="141" t="str">
        <f t="shared" si="12"/>
        <v/>
      </c>
      <c r="Z61" s="142">
        <f t="shared" si="13"/>
        <v>0</v>
      </c>
      <c r="AA61" s="142">
        <f t="shared" si="14"/>
        <v>0</v>
      </c>
      <c r="AB61" s="143"/>
      <c r="AC61" s="217"/>
      <c r="AD61" s="143"/>
      <c r="AE61" s="159"/>
      <c r="AF61" s="159"/>
      <c r="AG61" s="159"/>
      <c r="AH61" s="159"/>
    </row>
    <row r="62" spans="1:34" ht="15.5">
      <c r="A62" s="229" t="str">
        <f t="shared" si="15"/>
        <v>Hide</v>
      </c>
      <c r="B62" s="230"/>
      <c r="C62" s="231">
        <v>31</v>
      </c>
      <c r="D62" s="380"/>
      <c r="E62" s="381"/>
      <c r="F62" s="168"/>
      <c r="G62" s="169"/>
      <c r="H62" s="168"/>
      <c r="I62" s="168"/>
      <c r="J62" s="170"/>
      <c r="K62" s="173"/>
      <c r="L62" s="172"/>
      <c r="M62" s="52" t="str">
        <f t="shared" si="7"/>
        <v/>
      </c>
      <c r="N62" s="53" t="str">
        <f t="shared" si="1"/>
        <v/>
      </c>
      <c r="O62" s="126" t="str">
        <f t="shared" si="8"/>
        <v/>
      </c>
      <c r="P62" s="54" t="str">
        <f t="shared" si="16"/>
        <v/>
      </c>
      <c r="Q62" s="293" t="str">
        <f t="shared" si="9"/>
        <v/>
      </c>
      <c r="R62" s="54">
        <f t="shared" si="10"/>
        <v>0</v>
      </c>
      <c r="S62" s="10"/>
      <c r="T62" s="134"/>
      <c r="U62" s="135"/>
      <c r="V62" s="135"/>
      <c r="W62" s="135"/>
      <c r="X62" s="141" t="str">
        <f t="shared" si="11"/>
        <v/>
      </c>
      <c r="Y62" s="141" t="str">
        <f t="shared" si="12"/>
        <v/>
      </c>
      <c r="Z62" s="142">
        <f t="shared" si="13"/>
        <v>0</v>
      </c>
      <c r="AA62" s="142">
        <f t="shared" si="14"/>
        <v>0</v>
      </c>
      <c r="AB62" s="143"/>
      <c r="AC62" s="217"/>
      <c r="AD62" s="143"/>
      <c r="AE62" s="159"/>
      <c r="AF62" s="159"/>
      <c r="AG62" s="159"/>
      <c r="AH62" s="159"/>
    </row>
    <row r="63" spans="1:34" ht="15.5">
      <c r="A63" s="229" t="str">
        <f t="shared" si="15"/>
        <v>Hide</v>
      </c>
      <c r="B63" s="230"/>
      <c r="C63" s="231">
        <v>32</v>
      </c>
      <c r="D63" s="380"/>
      <c r="E63" s="381"/>
      <c r="F63" s="168"/>
      <c r="G63" s="169"/>
      <c r="H63" s="168"/>
      <c r="I63" s="168"/>
      <c r="J63" s="170"/>
      <c r="K63" s="173"/>
      <c r="L63" s="172"/>
      <c r="M63" s="52" t="str">
        <f t="shared" si="7"/>
        <v/>
      </c>
      <c r="N63" s="53" t="str">
        <f t="shared" si="1"/>
        <v/>
      </c>
      <c r="O63" s="126" t="str">
        <f t="shared" si="8"/>
        <v/>
      </c>
      <c r="P63" s="54" t="str">
        <f t="shared" si="16"/>
        <v/>
      </c>
      <c r="Q63" s="293" t="str">
        <f t="shared" si="9"/>
        <v/>
      </c>
      <c r="R63" s="54">
        <f t="shared" si="10"/>
        <v>0</v>
      </c>
      <c r="S63" s="10"/>
      <c r="T63" s="134"/>
      <c r="U63" s="135"/>
      <c r="V63" s="135"/>
      <c r="W63" s="135"/>
      <c r="X63" s="141" t="str">
        <f t="shared" si="11"/>
        <v/>
      </c>
      <c r="Y63" s="141" t="str">
        <f t="shared" si="12"/>
        <v/>
      </c>
      <c r="Z63" s="142">
        <f t="shared" si="13"/>
        <v>0</v>
      </c>
      <c r="AA63" s="142">
        <f t="shared" si="14"/>
        <v>0</v>
      </c>
      <c r="AB63" s="143"/>
      <c r="AC63" s="217"/>
      <c r="AD63" s="143"/>
      <c r="AE63" s="159"/>
      <c r="AF63" s="159"/>
      <c r="AG63" s="159"/>
      <c r="AH63" s="159"/>
    </row>
    <row r="64" spans="1:34" ht="15.5">
      <c r="A64" s="229" t="str">
        <f t="shared" si="15"/>
        <v>Hide</v>
      </c>
      <c r="B64" s="230"/>
      <c r="C64" s="231">
        <v>33</v>
      </c>
      <c r="D64" s="380"/>
      <c r="E64" s="381"/>
      <c r="F64" s="168"/>
      <c r="G64" s="169"/>
      <c r="H64" s="168"/>
      <c r="I64" s="168"/>
      <c r="J64" s="170"/>
      <c r="K64" s="173"/>
      <c r="L64" s="172"/>
      <c r="M64" s="52" t="str">
        <f t="shared" si="7"/>
        <v/>
      </c>
      <c r="N64" s="53" t="str">
        <f t="shared" si="1"/>
        <v/>
      </c>
      <c r="O64" s="126" t="str">
        <f t="shared" si="8"/>
        <v/>
      </c>
      <c r="P64" s="54" t="str">
        <f t="shared" si="16"/>
        <v/>
      </c>
      <c r="Q64" s="293" t="str">
        <f t="shared" si="9"/>
        <v/>
      </c>
      <c r="R64" s="54">
        <f t="shared" si="10"/>
        <v>0</v>
      </c>
      <c r="S64" s="10"/>
      <c r="T64" s="134"/>
      <c r="U64" s="135"/>
      <c r="V64" s="135"/>
      <c r="W64" s="135"/>
      <c r="X64" s="141" t="str">
        <f t="shared" si="11"/>
        <v/>
      </c>
      <c r="Y64" s="141" t="str">
        <f t="shared" si="12"/>
        <v/>
      </c>
      <c r="Z64" s="142">
        <f t="shared" si="13"/>
        <v>0</v>
      </c>
      <c r="AA64" s="142">
        <f t="shared" si="14"/>
        <v>0</v>
      </c>
      <c r="AB64" s="143"/>
      <c r="AC64" s="217"/>
      <c r="AD64" s="143"/>
      <c r="AE64" s="159"/>
      <c r="AF64" s="159"/>
      <c r="AG64" s="159"/>
      <c r="AH64" s="159"/>
    </row>
    <row r="65" spans="1:34" ht="15.5">
      <c r="A65" s="229" t="str">
        <f t="shared" si="15"/>
        <v>Hide</v>
      </c>
      <c r="B65" s="230"/>
      <c r="C65" s="231">
        <v>34</v>
      </c>
      <c r="D65" s="380"/>
      <c r="E65" s="381"/>
      <c r="F65" s="168"/>
      <c r="G65" s="169"/>
      <c r="H65" s="168"/>
      <c r="I65" s="168"/>
      <c r="J65" s="170"/>
      <c r="K65" s="173"/>
      <c r="L65" s="172"/>
      <c r="M65" s="52" t="str">
        <f t="shared" si="7"/>
        <v/>
      </c>
      <c r="N65" s="53" t="str">
        <f t="shared" si="1"/>
        <v/>
      </c>
      <c r="O65" s="126" t="str">
        <f t="shared" si="8"/>
        <v/>
      </c>
      <c r="P65" s="54" t="str">
        <f t="shared" si="16"/>
        <v/>
      </c>
      <c r="Q65" s="293" t="str">
        <f t="shared" si="9"/>
        <v/>
      </c>
      <c r="R65" s="54">
        <f t="shared" si="10"/>
        <v>0</v>
      </c>
      <c r="S65" s="10"/>
      <c r="T65" s="134"/>
      <c r="U65" s="135"/>
      <c r="V65" s="135"/>
      <c r="W65" s="135"/>
      <c r="X65" s="141" t="str">
        <f t="shared" si="11"/>
        <v/>
      </c>
      <c r="Y65" s="141" t="str">
        <f t="shared" si="12"/>
        <v/>
      </c>
      <c r="Z65" s="142">
        <f t="shared" si="13"/>
        <v>0</v>
      </c>
      <c r="AA65" s="142">
        <f t="shared" si="14"/>
        <v>0</v>
      </c>
      <c r="AB65" s="143"/>
      <c r="AC65" s="217"/>
      <c r="AD65" s="143"/>
      <c r="AE65" s="159"/>
      <c r="AF65" s="159"/>
      <c r="AG65" s="159"/>
      <c r="AH65" s="159"/>
    </row>
    <row r="66" spans="1:34" ht="15.5">
      <c r="A66" s="229" t="str">
        <f t="shared" si="15"/>
        <v>Hide</v>
      </c>
      <c r="B66" s="230"/>
      <c r="C66" s="231">
        <v>35</v>
      </c>
      <c r="D66" s="380"/>
      <c r="E66" s="381"/>
      <c r="F66" s="168"/>
      <c r="G66" s="169"/>
      <c r="H66" s="168"/>
      <c r="I66" s="168"/>
      <c r="J66" s="170"/>
      <c r="K66" s="173"/>
      <c r="L66" s="172"/>
      <c r="M66" s="52" t="str">
        <f t="shared" si="7"/>
        <v/>
      </c>
      <c r="N66" s="53" t="str">
        <f t="shared" si="1"/>
        <v/>
      </c>
      <c r="O66" s="126" t="str">
        <f t="shared" si="8"/>
        <v/>
      </c>
      <c r="P66" s="54" t="str">
        <f t="shared" si="16"/>
        <v/>
      </c>
      <c r="Q66" s="293" t="str">
        <f t="shared" si="9"/>
        <v/>
      </c>
      <c r="R66" s="54">
        <f t="shared" si="10"/>
        <v>0</v>
      </c>
      <c r="S66" s="10"/>
      <c r="T66" s="134"/>
      <c r="U66" s="135"/>
      <c r="V66" s="135"/>
      <c r="W66" s="135"/>
      <c r="X66" s="141" t="str">
        <f t="shared" si="11"/>
        <v/>
      </c>
      <c r="Y66" s="141" t="str">
        <f t="shared" si="12"/>
        <v/>
      </c>
      <c r="Z66" s="142">
        <f t="shared" si="13"/>
        <v>0</v>
      </c>
      <c r="AA66" s="142">
        <f t="shared" si="14"/>
        <v>0</v>
      </c>
      <c r="AB66" s="143"/>
      <c r="AC66" s="217"/>
      <c r="AD66" s="143"/>
      <c r="AE66" s="159"/>
      <c r="AF66" s="159"/>
      <c r="AG66" s="159"/>
      <c r="AH66" s="159"/>
    </row>
    <row r="67" spans="1:34" ht="15.5">
      <c r="A67" s="229" t="str">
        <f t="shared" si="15"/>
        <v>Hide</v>
      </c>
      <c r="B67" s="230"/>
      <c r="C67" s="231">
        <v>36</v>
      </c>
      <c r="D67" s="380"/>
      <c r="E67" s="381"/>
      <c r="F67" s="168"/>
      <c r="G67" s="169"/>
      <c r="H67" s="168"/>
      <c r="I67" s="168"/>
      <c r="J67" s="170"/>
      <c r="K67" s="173"/>
      <c r="L67" s="172"/>
      <c r="M67" s="52" t="str">
        <f t="shared" si="7"/>
        <v/>
      </c>
      <c r="N67" s="53" t="str">
        <f t="shared" si="1"/>
        <v/>
      </c>
      <c r="O67" s="126" t="str">
        <f t="shared" si="8"/>
        <v/>
      </c>
      <c r="P67" s="54" t="str">
        <f t="shared" si="16"/>
        <v/>
      </c>
      <c r="Q67" s="293" t="str">
        <f t="shared" si="9"/>
        <v/>
      </c>
      <c r="R67" s="54">
        <f t="shared" si="10"/>
        <v>0</v>
      </c>
      <c r="S67" s="10"/>
      <c r="T67" s="134"/>
      <c r="U67" s="135"/>
      <c r="V67" s="135"/>
      <c r="W67" s="135"/>
      <c r="X67" s="141" t="str">
        <f t="shared" si="11"/>
        <v/>
      </c>
      <c r="Y67" s="141" t="str">
        <f t="shared" si="12"/>
        <v/>
      </c>
      <c r="Z67" s="142">
        <f t="shared" si="13"/>
        <v>0</v>
      </c>
      <c r="AA67" s="142">
        <f t="shared" si="14"/>
        <v>0</v>
      </c>
      <c r="AB67" s="143"/>
      <c r="AC67" s="217"/>
      <c r="AD67" s="143"/>
      <c r="AE67" s="159"/>
      <c r="AF67" s="159"/>
      <c r="AG67" s="159"/>
      <c r="AH67" s="159"/>
    </row>
    <row r="68" spans="1:34" ht="15.5">
      <c r="A68" s="229" t="str">
        <f t="shared" si="15"/>
        <v>Hide</v>
      </c>
      <c r="B68" s="230"/>
      <c r="C68" s="231">
        <v>37</v>
      </c>
      <c r="D68" s="380"/>
      <c r="E68" s="381"/>
      <c r="F68" s="168"/>
      <c r="G68" s="169"/>
      <c r="H68" s="168"/>
      <c r="I68" s="168"/>
      <c r="J68" s="170"/>
      <c r="K68" s="173"/>
      <c r="L68" s="172"/>
      <c r="M68" s="52" t="str">
        <f t="shared" si="7"/>
        <v/>
      </c>
      <c r="N68" s="53" t="str">
        <f t="shared" si="1"/>
        <v/>
      </c>
      <c r="O68" s="126" t="str">
        <f t="shared" si="8"/>
        <v/>
      </c>
      <c r="P68" s="54" t="str">
        <f t="shared" si="16"/>
        <v/>
      </c>
      <c r="Q68" s="293" t="str">
        <f t="shared" si="9"/>
        <v/>
      </c>
      <c r="R68" s="54">
        <f t="shared" si="10"/>
        <v>0</v>
      </c>
      <c r="S68" s="10"/>
      <c r="T68" s="134"/>
      <c r="U68" s="135"/>
      <c r="V68" s="135"/>
      <c r="W68" s="135"/>
      <c r="X68" s="141" t="str">
        <f t="shared" si="11"/>
        <v/>
      </c>
      <c r="Y68" s="141" t="str">
        <f t="shared" si="12"/>
        <v/>
      </c>
      <c r="Z68" s="142">
        <f t="shared" si="13"/>
        <v>0</v>
      </c>
      <c r="AA68" s="142">
        <f t="shared" si="14"/>
        <v>0</v>
      </c>
      <c r="AB68" s="143"/>
      <c r="AC68" s="217"/>
      <c r="AD68" s="143"/>
      <c r="AE68" s="159"/>
      <c r="AF68" s="159"/>
      <c r="AG68" s="159"/>
      <c r="AH68" s="159"/>
    </row>
    <row r="69" spans="1:34" ht="15.5">
      <c r="A69" s="229" t="str">
        <f t="shared" si="15"/>
        <v>Hide</v>
      </c>
      <c r="B69" s="230"/>
      <c r="C69" s="231">
        <v>38</v>
      </c>
      <c r="D69" s="380"/>
      <c r="E69" s="381"/>
      <c r="F69" s="168"/>
      <c r="G69" s="169"/>
      <c r="H69" s="168"/>
      <c r="I69" s="168"/>
      <c r="J69" s="170"/>
      <c r="K69" s="173"/>
      <c r="L69" s="172"/>
      <c r="M69" s="52" t="str">
        <f t="shared" si="7"/>
        <v/>
      </c>
      <c r="N69" s="53" t="str">
        <f t="shared" si="1"/>
        <v/>
      </c>
      <c r="O69" s="126" t="str">
        <f t="shared" si="8"/>
        <v/>
      </c>
      <c r="P69" s="54" t="str">
        <f t="shared" si="16"/>
        <v/>
      </c>
      <c r="Q69" s="293" t="str">
        <f t="shared" si="9"/>
        <v/>
      </c>
      <c r="R69" s="54">
        <f t="shared" si="10"/>
        <v>0</v>
      </c>
      <c r="S69" s="10"/>
      <c r="T69" s="134"/>
      <c r="U69" s="135"/>
      <c r="V69" s="135"/>
      <c r="W69" s="135"/>
      <c r="X69" s="141" t="str">
        <f t="shared" si="11"/>
        <v/>
      </c>
      <c r="Y69" s="141" t="str">
        <f t="shared" si="12"/>
        <v/>
      </c>
      <c r="Z69" s="142">
        <f t="shared" si="13"/>
        <v>0</v>
      </c>
      <c r="AA69" s="142">
        <f t="shared" si="14"/>
        <v>0</v>
      </c>
      <c r="AB69" s="143"/>
      <c r="AC69" s="217"/>
      <c r="AD69" s="143"/>
      <c r="AE69" s="159"/>
      <c r="AF69" s="159"/>
      <c r="AG69" s="159"/>
      <c r="AH69" s="159"/>
    </row>
    <row r="70" spans="1:34" ht="15.5">
      <c r="A70" s="229" t="str">
        <f t="shared" si="15"/>
        <v>Hide</v>
      </c>
      <c r="B70" s="230"/>
      <c r="C70" s="231">
        <v>39</v>
      </c>
      <c r="D70" s="380"/>
      <c r="E70" s="381"/>
      <c r="F70" s="168"/>
      <c r="G70" s="169"/>
      <c r="H70" s="168"/>
      <c r="I70" s="168"/>
      <c r="J70" s="170"/>
      <c r="K70" s="173"/>
      <c r="L70" s="172"/>
      <c r="M70" s="52" t="str">
        <f t="shared" si="7"/>
        <v/>
      </c>
      <c r="N70" s="53" t="str">
        <f t="shared" si="1"/>
        <v/>
      </c>
      <c r="O70" s="126" t="str">
        <f t="shared" si="8"/>
        <v/>
      </c>
      <c r="P70" s="54" t="str">
        <f t="shared" si="16"/>
        <v/>
      </c>
      <c r="Q70" s="293" t="str">
        <f t="shared" si="9"/>
        <v/>
      </c>
      <c r="R70" s="54">
        <f t="shared" si="10"/>
        <v>0</v>
      </c>
      <c r="S70" s="10"/>
      <c r="T70" s="134"/>
      <c r="U70" s="135"/>
      <c r="V70" s="135"/>
      <c r="W70" s="135"/>
      <c r="X70" s="141" t="str">
        <f t="shared" si="11"/>
        <v/>
      </c>
      <c r="Y70" s="141" t="str">
        <f t="shared" si="12"/>
        <v/>
      </c>
      <c r="Z70" s="142">
        <f t="shared" si="13"/>
        <v>0</v>
      </c>
      <c r="AA70" s="142">
        <f t="shared" si="14"/>
        <v>0</v>
      </c>
      <c r="AB70" s="143"/>
      <c r="AC70" s="217"/>
      <c r="AD70" s="143"/>
      <c r="AE70" s="159"/>
      <c r="AF70" s="159"/>
      <c r="AG70" s="159"/>
      <c r="AH70" s="159"/>
    </row>
    <row r="71" spans="1:34" ht="15.5">
      <c r="A71" s="229" t="str">
        <f t="shared" si="15"/>
        <v>Hide</v>
      </c>
      <c r="B71" s="230"/>
      <c r="C71" s="231">
        <v>40</v>
      </c>
      <c r="D71" s="380"/>
      <c r="E71" s="381"/>
      <c r="F71" s="168"/>
      <c r="G71" s="169"/>
      <c r="H71" s="168"/>
      <c r="I71" s="168"/>
      <c r="J71" s="170"/>
      <c r="K71" s="173"/>
      <c r="L71" s="172"/>
      <c r="M71" s="52" t="str">
        <f t="shared" si="7"/>
        <v/>
      </c>
      <c r="N71" s="53" t="str">
        <f t="shared" si="1"/>
        <v/>
      </c>
      <c r="O71" s="126" t="str">
        <f t="shared" si="8"/>
        <v/>
      </c>
      <c r="P71" s="54" t="str">
        <f t="shared" si="16"/>
        <v/>
      </c>
      <c r="Q71" s="293" t="str">
        <f t="shared" si="9"/>
        <v/>
      </c>
      <c r="R71" s="54">
        <f t="shared" si="10"/>
        <v>0</v>
      </c>
      <c r="S71" s="10"/>
      <c r="T71" s="134"/>
      <c r="U71" s="135"/>
      <c r="V71" s="135"/>
      <c r="W71" s="135"/>
      <c r="X71" s="141" t="str">
        <f t="shared" si="11"/>
        <v/>
      </c>
      <c r="Y71" s="141" t="str">
        <f t="shared" si="12"/>
        <v/>
      </c>
      <c r="Z71" s="142">
        <f t="shared" si="13"/>
        <v>0</v>
      </c>
      <c r="AA71" s="142">
        <f t="shared" si="14"/>
        <v>0</v>
      </c>
      <c r="AB71" s="143"/>
      <c r="AC71" s="217"/>
      <c r="AD71" s="143"/>
      <c r="AE71" s="159"/>
      <c r="AF71" s="159"/>
      <c r="AG71" s="159"/>
      <c r="AH71" s="159"/>
    </row>
    <row r="72" spans="1:34" ht="15.5">
      <c r="A72" s="229" t="str">
        <f t="shared" si="15"/>
        <v>Hide</v>
      </c>
      <c r="B72" s="230"/>
      <c r="C72" s="231">
        <v>41</v>
      </c>
      <c r="D72" s="380"/>
      <c r="E72" s="381"/>
      <c r="F72" s="168"/>
      <c r="G72" s="169"/>
      <c r="H72" s="168"/>
      <c r="I72" s="168"/>
      <c r="J72" s="170"/>
      <c r="K72" s="173"/>
      <c r="L72" s="172"/>
      <c r="M72" s="52" t="str">
        <f t="shared" si="7"/>
        <v/>
      </c>
      <c r="N72" s="53" t="str">
        <f t="shared" si="1"/>
        <v/>
      </c>
      <c r="O72" s="126" t="str">
        <f t="shared" si="8"/>
        <v/>
      </c>
      <c r="P72" s="54" t="str">
        <f t="shared" si="16"/>
        <v/>
      </c>
      <c r="Q72" s="293" t="str">
        <f t="shared" si="9"/>
        <v/>
      </c>
      <c r="R72" s="54">
        <f t="shared" si="10"/>
        <v>0</v>
      </c>
      <c r="S72" s="10"/>
      <c r="T72" s="134"/>
      <c r="U72" s="135"/>
      <c r="V72" s="135"/>
      <c r="W72" s="135"/>
      <c r="X72" s="141" t="str">
        <f t="shared" si="11"/>
        <v/>
      </c>
      <c r="Y72" s="141" t="str">
        <f t="shared" si="12"/>
        <v/>
      </c>
      <c r="Z72" s="142">
        <f t="shared" si="13"/>
        <v>0</v>
      </c>
      <c r="AA72" s="142">
        <f t="shared" si="14"/>
        <v>0</v>
      </c>
      <c r="AB72" s="143"/>
      <c r="AC72" s="217"/>
      <c r="AD72" s="143"/>
      <c r="AE72" s="159"/>
      <c r="AF72" s="159"/>
      <c r="AG72" s="159"/>
      <c r="AH72" s="159"/>
    </row>
    <row r="73" spans="1:34" ht="15.5">
      <c r="A73" s="229" t="str">
        <f t="shared" si="15"/>
        <v>Hide</v>
      </c>
      <c r="B73" s="230"/>
      <c r="C73" s="231">
        <v>42</v>
      </c>
      <c r="D73" s="380"/>
      <c r="E73" s="381"/>
      <c r="F73" s="168"/>
      <c r="G73" s="169"/>
      <c r="H73" s="168"/>
      <c r="I73" s="168"/>
      <c r="J73" s="170"/>
      <c r="K73" s="173"/>
      <c r="L73" s="172"/>
      <c r="M73" s="52" t="str">
        <f t="shared" si="7"/>
        <v/>
      </c>
      <c r="N73" s="53" t="str">
        <f t="shared" si="1"/>
        <v/>
      </c>
      <c r="O73" s="126" t="str">
        <f t="shared" si="8"/>
        <v/>
      </c>
      <c r="P73" s="54" t="str">
        <f t="shared" si="16"/>
        <v/>
      </c>
      <c r="Q73" s="293" t="str">
        <f t="shared" si="9"/>
        <v/>
      </c>
      <c r="R73" s="54">
        <f t="shared" si="10"/>
        <v>0</v>
      </c>
      <c r="S73" s="10"/>
      <c r="T73" s="134"/>
      <c r="U73" s="135"/>
      <c r="V73" s="135"/>
      <c r="W73" s="135"/>
      <c r="X73" s="141" t="str">
        <f t="shared" si="11"/>
        <v/>
      </c>
      <c r="Y73" s="141" t="str">
        <f t="shared" si="12"/>
        <v/>
      </c>
      <c r="Z73" s="142">
        <f t="shared" si="13"/>
        <v>0</v>
      </c>
      <c r="AA73" s="142">
        <f t="shared" si="14"/>
        <v>0</v>
      </c>
      <c r="AB73" s="143"/>
      <c r="AC73" s="217"/>
      <c r="AD73" s="143"/>
      <c r="AE73" s="159"/>
      <c r="AF73" s="159"/>
      <c r="AG73" s="159"/>
      <c r="AH73" s="159"/>
    </row>
    <row r="74" spans="1:34" ht="15.5">
      <c r="A74" s="229" t="str">
        <f t="shared" si="15"/>
        <v>Hide</v>
      </c>
      <c r="B74" s="230"/>
      <c r="C74" s="231">
        <v>43</v>
      </c>
      <c r="D74" s="380"/>
      <c r="E74" s="381"/>
      <c r="F74" s="168"/>
      <c r="G74" s="169"/>
      <c r="H74" s="168"/>
      <c r="I74" s="168"/>
      <c r="J74" s="170"/>
      <c r="K74" s="173"/>
      <c r="L74" s="172"/>
      <c r="M74" s="52" t="str">
        <f t="shared" si="7"/>
        <v/>
      </c>
      <c r="N74" s="53" t="str">
        <f t="shared" si="1"/>
        <v/>
      </c>
      <c r="O74" s="126" t="str">
        <f t="shared" si="8"/>
        <v/>
      </c>
      <c r="P74" s="54" t="str">
        <f t="shared" si="16"/>
        <v/>
      </c>
      <c r="Q74" s="293" t="str">
        <f t="shared" si="9"/>
        <v/>
      </c>
      <c r="R74" s="54">
        <f t="shared" si="10"/>
        <v>0</v>
      </c>
      <c r="S74" s="10"/>
      <c r="T74" s="134"/>
      <c r="U74" s="135"/>
      <c r="V74" s="135"/>
      <c r="W74" s="135"/>
      <c r="X74" s="141" t="str">
        <f t="shared" si="11"/>
        <v/>
      </c>
      <c r="Y74" s="141" t="str">
        <f t="shared" si="12"/>
        <v/>
      </c>
      <c r="Z74" s="142">
        <f t="shared" si="13"/>
        <v>0</v>
      </c>
      <c r="AA74" s="142">
        <f t="shared" si="14"/>
        <v>0</v>
      </c>
      <c r="AB74" s="143"/>
      <c r="AC74" s="217"/>
      <c r="AD74" s="143"/>
      <c r="AE74" s="159"/>
      <c r="AF74" s="159"/>
      <c r="AG74" s="159"/>
      <c r="AH74" s="159"/>
    </row>
    <row r="75" spans="1:34" ht="15.5">
      <c r="A75" s="229" t="str">
        <f t="shared" si="15"/>
        <v>Hide</v>
      </c>
      <c r="B75" s="230"/>
      <c r="C75" s="231">
        <v>44</v>
      </c>
      <c r="D75" s="380"/>
      <c r="E75" s="381"/>
      <c r="F75" s="168"/>
      <c r="G75" s="169"/>
      <c r="H75" s="168"/>
      <c r="I75" s="168"/>
      <c r="J75" s="170"/>
      <c r="K75" s="173"/>
      <c r="L75" s="172"/>
      <c r="M75" s="52" t="str">
        <f t="shared" si="7"/>
        <v/>
      </c>
      <c r="N75" s="53" t="str">
        <f t="shared" si="1"/>
        <v/>
      </c>
      <c r="O75" s="126" t="str">
        <f t="shared" si="8"/>
        <v/>
      </c>
      <c r="P75" s="54" t="str">
        <f t="shared" si="16"/>
        <v/>
      </c>
      <c r="Q75" s="293" t="str">
        <f t="shared" si="9"/>
        <v/>
      </c>
      <c r="R75" s="54">
        <f t="shared" si="10"/>
        <v>0</v>
      </c>
      <c r="S75" s="10"/>
      <c r="T75" s="134"/>
      <c r="U75" s="135"/>
      <c r="V75" s="135"/>
      <c r="W75" s="135"/>
      <c r="X75" s="141" t="str">
        <f t="shared" si="11"/>
        <v/>
      </c>
      <c r="Y75" s="141" t="str">
        <f t="shared" si="12"/>
        <v/>
      </c>
      <c r="Z75" s="142">
        <f t="shared" si="13"/>
        <v>0</v>
      </c>
      <c r="AA75" s="142">
        <f t="shared" si="14"/>
        <v>0</v>
      </c>
      <c r="AB75" s="143"/>
      <c r="AC75" s="217"/>
      <c r="AD75" s="143"/>
      <c r="AE75" s="159"/>
      <c r="AF75" s="159"/>
      <c r="AG75" s="159"/>
      <c r="AH75" s="159"/>
    </row>
    <row r="76" spans="1:34" ht="15.5">
      <c r="A76" s="229" t="str">
        <f t="shared" si="15"/>
        <v>Hide</v>
      </c>
      <c r="B76" s="230"/>
      <c r="C76" s="231">
        <v>45</v>
      </c>
      <c r="D76" s="380"/>
      <c r="E76" s="381"/>
      <c r="F76" s="168"/>
      <c r="G76" s="169"/>
      <c r="H76" s="168"/>
      <c r="I76" s="168"/>
      <c r="J76" s="170"/>
      <c r="K76" s="173"/>
      <c r="L76" s="172"/>
      <c r="M76" s="52" t="str">
        <f t="shared" si="7"/>
        <v/>
      </c>
      <c r="N76" s="53" t="str">
        <f t="shared" si="1"/>
        <v/>
      </c>
      <c r="O76" s="126" t="str">
        <f t="shared" si="8"/>
        <v/>
      </c>
      <c r="P76" s="54" t="str">
        <f t="shared" si="16"/>
        <v/>
      </c>
      <c r="Q76" s="293" t="str">
        <f t="shared" si="9"/>
        <v/>
      </c>
      <c r="R76" s="54">
        <f t="shared" si="10"/>
        <v>0</v>
      </c>
      <c r="S76" s="10"/>
      <c r="T76" s="134"/>
      <c r="U76" s="135"/>
      <c r="V76" s="135"/>
      <c r="W76" s="135"/>
      <c r="X76" s="141" t="str">
        <f t="shared" si="11"/>
        <v/>
      </c>
      <c r="Y76" s="141" t="str">
        <f t="shared" si="12"/>
        <v/>
      </c>
      <c r="Z76" s="142">
        <f t="shared" si="13"/>
        <v>0</v>
      </c>
      <c r="AA76" s="142">
        <f t="shared" si="14"/>
        <v>0</v>
      </c>
      <c r="AB76" s="143"/>
      <c r="AC76" s="217"/>
      <c r="AD76" s="143"/>
      <c r="AE76" s="159"/>
      <c r="AF76" s="159"/>
      <c r="AG76" s="159"/>
      <c r="AH76" s="159"/>
    </row>
    <row r="77" spans="1:34" ht="15.5">
      <c r="A77" s="229" t="str">
        <f t="shared" si="15"/>
        <v>Hide</v>
      </c>
      <c r="B77" s="230"/>
      <c r="C77" s="231">
        <v>46</v>
      </c>
      <c r="D77" s="380"/>
      <c r="E77" s="381"/>
      <c r="F77" s="168"/>
      <c r="G77" s="169"/>
      <c r="H77" s="168"/>
      <c r="I77" s="168"/>
      <c r="J77" s="170"/>
      <c r="K77" s="173"/>
      <c r="L77" s="172"/>
      <c r="M77" s="52" t="str">
        <f t="shared" si="7"/>
        <v/>
      </c>
      <c r="N77" s="53" t="str">
        <f t="shared" si="1"/>
        <v/>
      </c>
      <c r="O77" s="126" t="str">
        <f t="shared" si="8"/>
        <v/>
      </c>
      <c r="P77" s="54" t="str">
        <f t="shared" si="16"/>
        <v/>
      </c>
      <c r="Q77" s="293" t="str">
        <f t="shared" si="9"/>
        <v/>
      </c>
      <c r="R77" s="54">
        <f t="shared" si="10"/>
        <v>0</v>
      </c>
      <c r="S77" s="10"/>
      <c r="T77" s="134"/>
      <c r="U77" s="135"/>
      <c r="V77" s="135"/>
      <c r="W77" s="135"/>
      <c r="X77" s="141" t="str">
        <f t="shared" si="11"/>
        <v/>
      </c>
      <c r="Y77" s="141" t="str">
        <f t="shared" si="12"/>
        <v/>
      </c>
      <c r="Z77" s="142">
        <f t="shared" si="13"/>
        <v>0</v>
      </c>
      <c r="AA77" s="142">
        <f t="shared" si="14"/>
        <v>0</v>
      </c>
      <c r="AB77" s="143"/>
      <c r="AC77" s="217"/>
      <c r="AD77" s="143"/>
      <c r="AE77" s="159"/>
      <c r="AF77" s="159"/>
      <c r="AG77" s="159"/>
      <c r="AH77" s="159"/>
    </row>
    <row r="78" spans="1:34" ht="15.5">
      <c r="A78" s="229" t="str">
        <f t="shared" si="15"/>
        <v>Hide</v>
      </c>
      <c r="B78" s="230"/>
      <c r="C78" s="231">
        <v>47</v>
      </c>
      <c r="D78" s="380"/>
      <c r="E78" s="381"/>
      <c r="F78" s="168"/>
      <c r="G78" s="169"/>
      <c r="H78" s="168"/>
      <c r="I78" s="168"/>
      <c r="J78" s="170"/>
      <c r="K78" s="173"/>
      <c r="L78" s="172"/>
      <c r="M78" s="52" t="str">
        <f t="shared" si="7"/>
        <v/>
      </c>
      <c r="N78" s="53" t="str">
        <f t="shared" si="1"/>
        <v/>
      </c>
      <c r="O78" s="126" t="str">
        <f t="shared" si="8"/>
        <v/>
      </c>
      <c r="P78" s="54" t="str">
        <f t="shared" si="16"/>
        <v/>
      </c>
      <c r="Q78" s="293" t="str">
        <f t="shared" si="9"/>
        <v/>
      </c>
      <c r="R78" s="54">
        <f t="shared" si="10"/>
        <v>0</v>
      </c>
      <c r="S78" s="10"/>
      <c r="T78" s="134"/>
      <c r="U78" s="135"/>
      <c r="V78" s="135"/>
      <c r="W78" s="135"/>
      <c r="X78" s="141" t="str">
        <f t="shared" si="11"/>
        <v/>
      </c>
      <c r="Y78" s="141" t="str">
        <f t="shared" si="12"/>
        <v/>
      </c>
      <c r="Z78" s="142">
        <f t="shared" si="13"/>
        <v>0</v>
      </c>
      <c r="AA78" s="142">
        <f t="shared" si="14"/>
        <v>0</v>
      </c>
      <c r="AB78" s="143"/>
      <c r="AC78" s="217"/>
      <c r="AD78" s="143"/>
      <c r="AE78" s="159"/>
      <c r="AF78" s="159"/>
      <c r="AG78" s="159"/>
      <c r="AH78" s="159"/>
    </row>
    <row r="79" spans="1:34" ht="15.5">
      <c r="A79" s="229" t="str">
        <f t="shared" si="15"/>
        <v>Hide</v>
      </c>
      <c r="B79" s="230"/>
      <c r="C79" s="231">
        <v>48</v>
      </c>
      <c r="D79" s="380"/>
      <c r="E79" s="381"/>
      <c r="F79" s="168"/>
      <c r="G79" s="169"/>
      <c r="H79" s="168"/>
      <c r="I79" s="168"/>
      <c r="J79" s="170"/>
      <c r="K79" s="173"/>
      <c r="L79" s="172"/>
      <c r="M79" s="52" t="str">
        <f t="shared" si="7"/>
        <v/>
      </c>
      <c r="N79" s="53" t="str">
        <f t="shared" si="1"/>
        <v/>
      </c>
      <c r="O79" s="126" t="str">
        <f t="shared" si="8"/>
        <v/>
      </c>
      <c r="P79" s="54" t="str">
        <f t="shared" si="16"/>
        <v/>
      </c>
      <c r="Q79" s="293" t="str">
        <f t="shared" si="9"/>
        <v/>
      </c>
      <c r="R79" s="54">
        <f t="shared" si="10"/>
        <v>0</v>
      </c>
      <c r="S79" s="10"/>
      <c r="T79" s="134"/>
      <c r="U79" s="135"/>
      <c r="V79" s="135"/>
      <c r="W79" s="135"/>
      <c r="X79" s="141" t="str">
        <f t="shared" si="11"/>
        <v/>
      </c>
      <c r="Y79" s="141" t="str">
        <f t="shared" si="12"/>
        <v/>
      </c>
      <c r="Z79" s="142">
        <f t="shared" si="13"/>
        <v>0</v>
      </c>
      <c r="AA79" s="142">
        <f t="shared" si="14"/>
        <v>0</v>
      </c>
      <c r="AB79" s="143"/>
      <c r="AC79" s="217"/>
      <c r="AD79" s="143"/>
      <c r="AE79" s="159"/>
      <c r="AF79" s="159"/>
      <c r="AG79" s="159"/>
      <c r="AH79" s="159"/>
    </row>
    <row r="80" spans="1:34" ht="15.5">
      <c r="A80" s="229" t="str">
        <f t="shared" si="15"/>
        <v>Hide</v>
      </c>
      <c r="B80" s="230"/>
      <c r="C80" s="231">
        <v>49</v>
      </c>
      <c r="D80" s="380"/>
      <c r="E80" s="381"/>
      <c r="F80" s="168"/>
      <c r="G80" s="169"/>
      <c r="H80" s="168"/>
      <c r="I80" s="168"/>
      <c r="J80" s="170"/>
      <c r="K80" s="173"/>
      <c r="L80" s="172"/>
      <c r="M80" s="52" t="str">
        <f t="shared" si="7"/>
        <v/>
      </c>
      <c r="N80" s="53" t="str">
        <f t="shared" si="1"/>
        <v/>
      </c>
      <c r="O80" s="126" t="str">
        <f t="shared" si="8"/>
        <v/>
      </c>
      <c r="P80" s="54" t="str">
        <f t="shared" si="16"/>
        <v/>
      </c>
      <c r="Q80" s="293" t="str">
        <f t="shared" si="9"/>
        <v/>
      </c>
      <c r="R80" s="54">
        <f t="shared" si="10"/>
        <v>0</v>
      </c>
      <c r="S80" s="10"/>
      <c r="T80" s="134"/>
      <c r="U80" s="135"/>
      <c r="V80" s="135"/>
      <c r="W80" s="135"/>
      <c r="X80" s="141" t="str">
        <f t="shared" si="11"/>
        <v/>
      </c>
      <c r="Y80" s="141" t="str">
        <f t="shared" si="12"/>
        <v/>
      </c>
      <c r="Z80" s="142">
        <f t="shared" si="13"/>
        <v>0</v>
      </c>
      <c r="AA80" s="142">
        <f t="shared" si="14"/>
        <v>0</v>
      </c>
      <c r="AB80" s="143"/>
      <c r="AC80" s="217"/>
      <c r="AD80" s="143"/>
      <c r="AE80" s="159"/>
      <c r="AF80" s="159"/>
      <c r="AG80" s="159"/>
      <c r="AH80" s="159"/>
    </row>
    <row r="81" spans="1:34" ht="15.5">
      <c r="A81" s="229" t="str">
        <f t="shared" si="15"/>
        <v>Hide</v>
      </c>
      <c r="B81" s="230"/>
      <c r="C81" s="231">
        <v>50</v>
      </c>
      <c r="D81" s="380"/>
      <c r="E81" s="381"/>
      <c r="F81" s="168"/>
      <c r="G81" s="169"/>
      <c r="H81" s="168"/>
      <c r="I81" s="168"/>
      <c r="J81" s="170"/>
      <c r="K81" s="173"/>
      <c r="L81" s="172"/>
      <c r="M81" s="52" t="str">
        <f t="shared" si="7"/>
        <v/>
      </c>
      <c r="N81" s="53" t="str">
        <f t="shared" si="1"/>
        <v/>
      </c>
      <c r="O81" s="126" t="str">
        <f t="shared" si="8"/>
        <v/>
      </c>
      <c r="P81" s="54" t="str">
        <f t="shared" si="16"/>
        <v/>
      </c>
      <c r="Q81" s="293" t="str">
        <f t="shared" si="9"/>
        <v/>
      </c>
      <c r="R81" s="54">
        <f t="shared" si="10"/>
        <v>0</v>
      </c>
      <c r="S81" s="10"/>
      <c r="T81" s="134"/>
      <c r="U81" s="135"/>
      <c r="V81" s="135"/>
      <c r="W81" s="135"/>
      <c r="X81" s="141" t="str">
        <f t="shared" si="11"/>
        <v/>
      </c>
      <c r="Y81" s="141" t="str">
        <f t="shared" si="12"/>
        <v/>
      </c>
      <c r="Z81" s="142">
        <f t="shared" si="13"/>
        <v>0</v>
      </c>
      <c r="AA81" s="142">
        <f t="shared" si="14"/>
        <v>0</v>
      </c>
      <c r="AB81" s="143"/>
      <c r="AC81" s="217"/>
      <c r="AD81" s="143"/>
      <c r="AE81" s="159"/>
      <c r="AF81" s="159"/>
      <c r="AG81" s="159"/>
      <c r="AH81" s="159"/>
    </row>
    <row r="82" spans="1:34" ht="15.5">
      <c r="A82" s="229" t="str">
        <f t="shared" si="15"/>
        <v>Hide</v>
      </c>
      <c r="B82" s="230"/>
      <c r="C82" s="231">
        <v>51</v>
      </c>
      <c r="D82" s="380"/>
      <c r="E82" s="381"/>
      <c r="F82" s="168"/>
      <c r="G82" s="169"/>
      <c r="H82" s="168"/>
      <c r="I82" s="168"/>
      <c r="J82" s="170"/>
      <c r="K82" s="173"/>
      <c r="L82" s="172"/>
      <c r="M82" s="52" t="str">
        <f t="shared" si="7"/>
        <v/>
      </c>
      <c r="N82" s="53" t="str">
        <f t="shared" si="1"/>
        <v/>
      </c>
      <c r="O82" s="126" t="str">
        <f t="shared" si="8"/>
        <v/>
      </c>
      <c r="P82" s="54" t="str">
        <f t="shared" si="16"/>
        <v/>
      </c>
      <c r="Q82" s="293" t="str">
        <f t="shared" si="9"/>
        <v/>
      </c>
      <c r="R82" s="54">
        <f t="shared" si="10"/>
        <v>0</v>
      </c>
      <c r="S82" s="10"/>
      <c r="T82" s="134"/>
      <c r="U82" s="135"/>
      <c r="V82" s="135"/>
      <c r="W82" s="135"/>
      <c r="X82" s="141" t="str">
        <f t="shared" si="11"/>
        <v/>
      </c>
      <c r="Y82" s="141" t="str">
        <f t="shared" si="12"/>
        <v/>
      </c>
      <c r="Z82" s="142">
        <f t="shared" si="13"/>
        <v>0</v>
      </c>
      <c r="AA82" s="142">
        <f t="shared" si="14"/>
        <v>0</v>
      </c>
      <c r="AB82" s="143"/>
      <c r="AC82" s="217"/>
      <c r="AD82" s="143"/>
      <c r="AE82" s="159"/>
      <c r="AF82" s="159"/>
      <c r="AG82" s="159"/>
      <c r="AH82" s="159"/>
    </row>
    <row r="83" spans="1:34" ht="15.5">
      <c r="A83" s="229" t="str">
        <f t="shared" si="15"/>
        <v>Hide</v>
      </c>
      <c r="B83" s="230"/>
      <c r="C83" s="231">
        <v>52</v>
      </c>
      <c r="D83" s="380"/>
      <c r="E83" s="381"/>
      <c r="F83" s="168"/>
      <c r="G83" s="169"/>
      <c r="H83" s="168"/>
      <c r="I83" s="168"/>
      <c r="J83" s="170"/>
      <c r="K83" s="173"/>
      <c r="L83" s="172"/>
      <c r="M83" s="52" t="str">
        <f t="shared" si="7"/>
        <v/>
      </c>
      <c r="N83" s="53" t="str">
        <f t="shared" si="1"/>
        <v/>
      </c>
      <c r="O83" s="126" t="str">
        <f t="shared" si="8"/>
        <v/>
      </c>
      <c r="P83" s="54" t="str">
        <f t="shared" si="16"/>
        <v/>
      </c>
      <c r="Q83" s="293" t="str">
        <f t="shared" si="9"/>
        <v/>
      </c>
      <c r="R83" s="54">
        <f t="shared" si="10"/>
        <v>0</v>
      </c>
      <c r="S83" s="10"/>
      <c r="T83" s="134"/>
      <c r="U83" s="135"/>
      <c r="V83" s="135"/>
      <c r="W83" s="135"/>
      <c r="X83" s="141" t="str">
        <f t="shared" si="11"/>
        <v/>
      </c>
      <c r="Y83" s="141" t="str">
        <f t="shared" si="12"/>
        <v/>
      </c>
      <c r="Z83" s="142">
        <f t="shared" si="13"/>
        <v>0</v>
      </c>
      <c r="AA83" s="142">
        <f t="shared" si="14"/>
        <v>0</v>
      </c>
      <c r="AB83" s="143"/>
      <c r="AC83" s="217"/>
      <c r="AD83" s="143"/>
      <c r="AE83" s="159"/>
      <c r="AF83" s="159"/>
      <c r="AG83" s="159"/>
      <c r="AH83" s="159"/>
    </row>
    <row r="84" spans="1:34" ht="15.5">
      <c r="A84" s="229" t="str">
        <f t="shared" si="15"/>
        <v>Hide</v>
      </c>
      <c r="B84" s="230"/>
      <c r="C84" s="231">
        <v>53</v>
      </c>
      <c r="D84" s="380"/>
      <c r="E84" s="381"/>
      <c r="F84" s="168"/>
      <c r="G84" s="169"/>
      <c r="H84" s="168"/>
      <c r="I84" s="168"/>
      <c r="J84" s="170"/>
      <c r="K84" s="173"/>
      <c r="L84" s="172"/>
      <c r="M84" s="52" t="str">
        <f t="shared" si="7"/>
        <v/>
      </c>
      <c r="N84" s="53" t="str">
        <f t="shared" si="1"/>
        <v/>
      </c>
      <c r="O84" s="126" t="str">
        <f t="shared" si="8"/>
        <v/>
      </c>
      <c r="P84" s="54" t="str">
        <f t="shared" si="16"/>
        <v/>
      </c>
      <c r="Q84" s="293" t="str">
        <f t="shared" si="9"/>
        <v/>
      </c>
      <c r="R84" s="54">
        <f t="shared" si="10"/>
        <v>0</v>
      </c>
      <c r="S84" s="10"/>
      <c r="T84" s="134"/>
      <c r="U84" s="135"/>
      <c r="V84" s="135"/>
      <c r="W84" s="135"/>
      <c r="X84" s="141" t="str">
        <f t="shared" si="11"/>
        <v/>
      </c>
      <c r="Y84" s="141" t="str">
        <f t="shared" si="12"/>
        <v/>
      </c>
      <c r="Z84" s="142">
        <f t="shared" si="13"/>
        <v>0</v>
      </c>
      <c r="AA84" s="142">
        <f t="shared" si="14"/>
        <v>0</v>
      </c>
      <c r="AB84" s="143"/>
      <c r="AC84" s="217"/>
      <c r="AD84" s="143"/>
      <c r="AE84" s="159"/>
      <c r="AF84" s="159"/>
      <c r="AG84" s="159"/>
      <c r="AH84" s="159"/>
    </row>
    <row r="85" spans="1:34" ht="15.5">
      <c r="A85" s="229" t="str">
        <f t="shared" si="15"/>
        <v>Hide</v>
      </c>
      <c r="B85" s="230"/>
      <c r="C85" s="231">
        <v>54</v>
      </c>
      <c r="D85" s="380"/>
      <c r="E85" s="381"/>
      <c r="F85" s="168"/>
      <c r="G85" s="169"/>
      <c r="H85" s="168"/>
      <c r="I85" s="168"/>
      <c r="J85" s="170"/>
      <c r="K85" s="173"/>
      <c r="L85" s="172"/>
      <c r="M85" s="52" t="str">
        <f t="shared" si="7"/>
        <v/>
      </c>
      <c r="N85" s="53" t="str">
        <f t="shared" si="1"/>
        <v/>
      </c>
      <c r="O85" s="126" t="str">
        <f t="shared" si="8"/>
        <v/>
      </c>
      <c r="P85" s="54" t="str">
        <f t="shared" si="16"/>
        <v/>
      </c>
      <c r="Q85" s="293" t="str">
        <f t="shared" si="9"/>
        <v/>
      </c>
      <c r="R85" s="54">
        <f t="shared" si="10"/>
        <v>0</v>
      </c>
      <c r="S85" s="4"/>
      <c r="T85" s="134"/>
      <c r="U85" s="130"/>
      <c r="V85" s="130"/>
      <c r="W85" s="130"/>
      <c r="X85" s="141" t="str">
        <f t="shared" si="11"/>
        <v/>
      </c>
      <c r="Y85" s="141" t="str">
        <f t="shared" si="12"/>
        <v/>
      </c>
      <c r="Z85" s="142">
        <f t="shared" si="13"/>
        <v>0</v>
      </c>
      <c r="AA85" s="142">
        <f t="shared" si="14"/>
        <v>0</v>
      </c>
      <c r="AB85" s="143"/>
      <c r="AC85" s="217"/>
      <c r="AD85" s="143"/>
      <c r="AE85" s="159"/>
      <c r="AF85" s="159"/>
      <c r="AG85" s="159"/>
      <c r="AH85" s="159"/>
    </row>
    <row r="86" spans="1:34" ht="15.5">
      <c r="A86" s="229" t="str">
        <f t="shared" si="15"/>
        <v>Hide</v>
      </c>
      <c r="B86" s="230"/>
      <c r="C86" s="231">
        <v>55</v>
      </c>
      <c r="D86" s="380"/>
      <c r="E86" s="381"/>
      <c r="F86" s="168"/>
      <c r="G86" s="169"/>
      <c r="H86" s="168"/>
      <c r="I86" s="168"/>
      <c r="J86" s="170"/>
      <c r="K86" s="173"/>
      <c r="L86" s="172"/>
      <c r="M86" s="52" t="str">
        <f t="shared" si="7"/>
        <v/>
      </c>
      <c r="N86" s="53" t="str">
        <f t="shared" si="1"/>
        <v/>
      </c>
      <c r="O86" s="126" t="str">
        <f t="shared" si="8"/>
        <v/>
      </c>
      <c r="P86" s="54" t="str">
        <f t="shared" si="16"/>
        <v/>
      </c>
      <c r="Q86" s="293" t="str">
        <f t="shared" si="9"/>
        <v/>
      </c>
      <c r="R86" s="54">
        <f t="shared" si="10"/>
        <v>0</v>
      </c>
      <c r="S86" s="4"/>
      <c r="T86" s="134"/>
      <c r="U86" s="130"/>
      <c r="V86" s="130"/>
      <c r="W86" s="130"/>
      <c r="X86" s="141" t="str">
        <f t="shared" si="11"/>
        <v/>
      </c>
      <c r="Y86" s="141" t="str">
        <f t="shared" si="12"/>
        <v/>
      </c>
      <c r="Z86" s="142">
        <f t="shared" si="13"/>
        <v>0</v>
      </c>
      <c r="AA86" s="142">
        <f t="shared" si="14"/>
        <v>0</v>
      </c>
      <c r="AB86" s="143"/>
      <c r="AC86" s="217"/>
      <c r="AD86" s="143"/>
      <c r="AE86" s="159"/>
      <c r="AF86" s="159"/>
      <c r="AG86" s="159"/>
      <c r="AH86" s="159"/>
    </row>
    <row r="87" spans="1:34" ht="15.5">
      <c r="A87" s="229" t="str">
        <f t="shared" ref="A87:A118" si="17">IF(OR(D87&lt;&gt;"",I87&lt;&gt;"",J87&lt;&gt;"",K87&lt;&gt;"",L87&lt;&gt;""),"Show","Hide")</f>
        <v>Hide</v>
      </c>
      <c r="B87" s="230"/>
      <c r="C87" s="231">
        <v>56</v>
      </c>
      <c r="D87" s="380"/>
      <c r="E87" s="381"/>
      <c r="F87" s="168"/>
      <c r="G87" s="169"/>
      <c r="H87" s="168"/>
      <c r="I87" s="168"/>
      <c r="J87" s="170"/>
      <c r="K87" s="173"/>
      <c r="L87" s="172"/>
      <c r="M87" s="52" t="str">
        <f t="shared" si="7"/>
        <v/>
      </c>
      <c r="N87" s="53" t="str">
        <f t="shared" si="1"/>
        <v/>
      </c>
      <c r="O87" s="126" t="str">
        <f t="shared" si="8"/>
        <v/>
      </c>
      <c r="P87" s="54" t="str">
        <f t="shared" ref="P87:P118" si="18">IF(OR(J87="",H87="",I87=""),"",K87*N87*L87)</f>
        <v/>
      </c>
      <c r="Q87" s="293" t="str">
        <f t="shared" si="9"/>
        <v/>
      </c>
      <c r="R87" s="54">
        <f t="shared" si="10"/>
        <v>0</v>
      </c>
      <c r="S87" s="4"/>
      <c r="T87" s="134"/>
      <c r="U87" s="130"/>
      <c r="V87" s="130"/>
      <c r="W87" s="130"/>
      <c r="X87" s="141" t="str">
        <f t="shared" si="11"/>
        <v/>
      </c>
      <c r="Y87" s="141" t="str">
        <f t="shared" si="12"/>
        <v/>
      </c>
      <c r="Z87" s="142">
        <f t="shared" si="13"/>
        <v>0</v>
      </c>
      <c r="AA87" s="142">
        <f t="shared" si="14"/>
        <v>0</v>
      </c>
      <c r="AB87" s="143"/>
      <c r="AC87" s="217"/>
      <c r="AD87" s="143"/>
      <c r="AE87" s="159"/>
      <c r="AF87" s="159"/>
      <c r="AG87" s="159"/>
      <c r="AH87" s="159"/>
    </row>
    <row r="88" spans="1:34" ht="15.5">
      <c r="A88" s="229" t="str">
        <f t="shared" si="17"/>
        <v>Hide</v>
      </c>
      <c r="B88" s="230"/>
      <c r="C88" s="231">
        <v>57</v>
      </c>
      <c r="D88" s="380"/>
      <c r="E88" s="381"/>
      <c r="F88" s="168"/>
      <c r="G88" s="169"/>
      <c r="H88" s="168"/>
      <c r="I88" s="168"/>
      <c r="J88" s="170"/>
      <c r="K88" s="173"/>
      <c r="L88" s="172"/>
      <c r="M88" s="52" t="str">
        <f t="shared" ref="M88:M131" si="19">IF(J88&lt;&gt;"",IF(J88&lt;26.59,"Full",IF(J88&gt;=28.59,"None","Partial")),"")</f>
        <v/>
      </c>
      <c r="N88" s="53" t="str">
        <f t="shared" ref="N88:N131" si="20">IF(OR(J88=0,H88="",I88=""),"",IF(J88&gt;28.59,0,MIN(2,(28.59-J88))))</f>
        <v/>
      </c>
      <c r="O88" s="126" t="str">
        <f t="shared" ref="O88:O131" si="21">IFERROR(IF(OR(P88="",Q88=""),"",+(P88)/((1754.5)*N88)), " ")</f>
        <v/>
      </c>
      <c r="P88" s="54" t="str">
        <f t="shared" si="18"/>
        <v/>
      </c>
      <c r="Q88" s="293" t="str">
        <f t="shared" ref="Q88:Q143" si="22">IF(P88="","",P88*0.175)</f>
        <v/>
      </c>
      <c r="R88" s="54">
        <f t="shared" ref="R88:R131" si="23">SUM(P88:Q88)</f>
        <v>0</v>
      </c>
      <c r="S88" s="4"/>
      <c r="T88" s="134"/>
      <c r="U88" s="135"/>
      <c r="V88" s="135"/>
      <c r="W88" s="135"/>
      <c r="X88" s="141" t="str">
        <f t="shared" ref="X88:X131" si="24">IF(ISNA(VLOOKUP(I88,$D$170:$E$173,2,FALSE)),"",VLOOKUP(I88,$D$170:$E$173,2,FALSE))</f>
        <v/>
      </c>
      <c r="Y88" s="141" t="str">
        <f t="shared" ref="Y88:Y131" si="25">IF(ISNA(VLOOKUP($M88,$I$170:$I$172,2,FALSE)),"",VLOOKUP($M88,$I$170:$J$172,2,FALSE))</f>
        <v/>
      </c>
      <c r="Z88" s="142">
        <f t="shared" ref="Z88:Z131" si="26">IF(N88&lt;&gt;"",VALUE(N88),0)</f>
        <v>0</v>
      </c>
      <c r="AA88" s="142">
        <f t="shared" ref="AA88:AA131" si="27">IF(O88&lt;&gt;"",VALUE(O88),0)</f>
        <v>0</v>
      </c>
      <c r="AB88" s="143"/>
      <c r="AC88" s="217"/>
      <c r="AD88" s="219"/>
      <c r="AE88" s="166"/>
      <c r="AF88" s="166"/>
      <c r="AG88" s="159"/>
      <c r="AH88" s="159"/>
    </row>
    <row r="89" spans="1:34" ht="15.5">
      <c r="A89" s="229" t="str">
        <f t="shared" si="17"/>
        <v>Hide</v>
      </c>
      <c r="B89" s="230"/>
      <c r="C89" s="231">
        <v>58</v>
      </c>
      <c r="D89" s="380"/>
      <c r="E89" s="381"/>
      <c r="F89" s="168"/>
      <c r="G89" s="169"/>
      <c r="H89" s="168"/>
      <c r="I89" s="168"/>
      <c r="J89" s="170"/>
      <c r="K89" s="173"/>
      <c r="L89" s="172"/>
      <c r="M89" s="52" t="str">
        <f t="shared" si="19"/>
        <v/>
      </c>
      <c r="N89" s="53" t="str">
        <f t="shared" si="20"/>
        <v/>
      </c>
      <c r="O89" s="126" t="str">
        <f t="shared" si="21"/>
        <v/>
      </c>
      <c r="P89" s="54" t="str">
        <f t="shared" si="18"/>
        <v/>
      </c>
      <c r="Q89" s="293" t="str">
        <f t="shared" si="22"/>
        <v/>
      </c>
      <c r="R89" s="54">
        <f t="shared" si="23"/>
        <v>0</v>
      </c>
      <c r="S89" s="4"/>
      <c r="T89" s="134"/>
      <c r="U89" s="135"/>
      <c r="V89" s="135"/>
      <c r="W89" s="135"/>
      <c r="X89" s="141" t="str">
        <f t="shared" si="24"/>
        <v/>
      </c>
      <c r="Y89" s="141" t="str">
        <f t="shared" si="25"/>
        <v/>
      </c>
      <c r="Z89" s="142">
        <f t="shared" si="26"/>
        <v>0</v>
      </c>
      <c r="AA89" s="142">
        <f t="shared" si="27"/>
        <v>0</v>
      </c>
      <c r="AB89" s="143"/>
      <c r="AC89" s="217"/>
      <c r="AD89" s="159"/>
      <c r="AE89" s="159"/>
      <c r="AF89" s="159"/>
      <c r="AG89" s="159"/>
      <c r="AH89" s="159"/>
    </row>
    <row r="90" spans="1:34" ht="15.5">
      <c r="A90" s="229" t="str">
        <f t="shared" si="17"/>
        <v>Hide</v>
      </c>
      <c r="B90" s="230"/>
      <c r="C90" s="231">
        <v>59</v>
      </c>
      <c r="D90" s="380"/>
      <c r="E90" s="381"/>
      <c r="F90" s="168"/>
      <c r="G90" s="169"/>
      <c r="H90" s="168"/>
      <c r="I90" s="168"/>
      <c r="J90" s="170"/>
      <c r="K90" s="173"/>
      <c r="L90" s="172"/>
      <c r="M90" s="52" t="str">
        <f t="shared" si="19"/>
        <v/>
      </c>
      <c r="N90" s="53" t="str">
        <f t="shared" si="20"/>
        <v/>
      </c>
      <c r="O90" s="126" t="str">
        <f t="shared" si="21"/>
        <v/>
      </c>
      <c r="P90" s="54" t="str">
        <f t="shared" si="18"/>
        <v/>
      </c>
      <c r="Q90" s="293" t="str">
        <f t="shared" si="22"/>
        <v/>
      </c>
      <c r="R90" s="54">
        <f t="shared" si="23"/>
        <v>0</v>
      </c>
      <c r="S90" s="4"/>
      <c r="T90" s="145"/>
      <c r="U90" s="146"/>
      <c r="V90" s="146"/>
      <c r="W90" s="146"/>
      <c r="X90" s="141" t="str">
        <f t="shared" si="24"/>
        <v/>
      </c>
      <c r="Y90" s="141" t="str">
        <f t="shared" si="25"/>
        <v/>
      </c>
      <c r="Z90" s="142">
        <f t="shared" si="26"/>
        <v>0</v>
      </c>
      <c r="AA90" s="142">
        <f t="shared" si="27"/>
        <v>0</v>
      </c>
      <c r="AB90" s="143"/>
      <c r="AC90" s="217"/>
      <c r="AD90" s="159"/>
      <c r="AE90" s="159"/>
      <c r="AF90" s="159"/>
      <c r="AG90" s="159"/>
      <c r="AH90" s="159"/>
    </row>
    <row r="91" spans="1:34" ht="15.5">
      <c r="A91" s="229" t="str">
        <f t="shared" si="17"/>
        <v>Hide</v>
      </c>
      <c r="B91" s="230"/>
      <c r="C91" s="231">
        <v>60</v>
      </c>
      <c r="D91" s="380"/>
      <c r="E91" s="381"/>
      <c r="F91" s="168"/>
      <c r="G91" s="169"/>
      <c r="H91" s="168"/>
      <c r="I91" s="168"/>
      <c r="J91" s="170"/>
      <c r="K91" s="173"/>
      <c r="L91" s="172"/>
      <c r="M91" s="52" t="str">
        <f t="shared" si="19"/>
        <v/>
      </c>
      <c r="N91" s="53" t="str">
        <f t="shared" si="20"/>
        <v/>
      </c>
      <c r="O91" s="126" t="str">
        <f t="shared" si="21"/>
        <v/>
      </c>
      <c r="P91" s="54" t="str">
        <f t="shared" si="18"/>
        <v/>
      </c>
      <c r="Q91" s="293" t="str">
        <f t="shared" si="22"/>
        <v/>
      </c>
      <c r="R91" s="54">
        <f t="shared" si="23"/>
        <v>0</v>
      </c>
      <c r="S91" s="4"/>
      <c r="T91" s="145"/>
      <c r="U91" s="146"/>
      <c r="V91" s="146"/>
      <c r="W91" s="146"/>
      <c r="X91" s="141" t="str">
        <f t="shared" si="24"/>
        <v/>
      </c>
      <c r="Y91" s="141" t="str">
        <f t="shared" si="25"/>
        <v/>
      </c>
      <c r="Z91" s="142">
        <f t="shared" si="26"/>
        <v>0</v>
      </c>
      <c r="AA91" s="142">
        <f t="shared" si="27"/>
        <v>0</v>
      </c>
      <c r="AB91" s="143"/>
      <c r="AC91" s="217"/>
      <c r="AD91" s="159"/>
      <c r="AE91" s="159"/>
      <c r="AF91" s="159"/>
      <c r="AG91" s="159"/>
      <c r="AH91" s="159"/>
    </row>
    <row r="92" spans="1:34" ht="15.5">
      <c r="A92" s="229" t="str">
        <f t="shared" si="17"/>
        <v>Hide</v>
      </c>
      <c r="B92" s="230"/>
      <c r="C92" s="231">
        <v>61</v>
      </c>
      <c r="D92" s="380"/>
      <c r="E92" s="381"/>
      <c r="F92" s="168"/>
      <c r="G92" s="169"/>
      <c r="H92" s="168"/>
      <c r="I92" s="168"/>
      <c r="J92" s="170"/>
      <c r="K92" s="173"/>
      <c r="L92" s="172"/>
      <c r="M92" s="52" t="str">
        <f t="shared" si="19"/>
        <v/>
      </c>
      <c r="N92" s="53" t="str">
        <f t="shared" si="20"/>
        <v/>
      </c>
      <c r="O92" s="126" t="str">
        <f t="shared" si="21"/>
        <v/>
      </c>
      <c r="P92" s="54" t="str">
        <f t="shared" si="18"/>
        <v/>
      </c>
      <c r="Q92" s="293" t="str">
        <f t="shared" si="22"/>
        <v/>
      </c>
      <c r="R92" s="54">
        <f t="shared" si="23"/>
        <v>0</v>
      </c>
      <c r="S92" s="4"/>
      <c r="T92" s="145"/>
      <c r="U92" s="146"/>
      <c r="V92" s="146"/>
      <c r="W92" s="146"/>
      <c r="X92" s="141" t="str">
        <f t="shared" si="24"/>
        <v/>
      </c>
      <c r="Y92" s="141" t="str">
        <f t="shared" si="25"/>
        <v/>
      </c>
      <c r="Z92" s="142">
        <f t="shared" si="26"/>
        <v>0</v>
      </c>
      <c r="AA92" s="142">
        <f t="shared" si="27"/>
        <v>0</v>
      </c>
      <c r="AB92" s="143"/>
      <c r="AC92" s="217"/>
      <c r="AD92" s="159"/>
      <c r="AE92" s="159"/>
      <c r="AF92" s="159"/>
      <c r="AG92" s="159"/>
      <c r="AH92" s="159"/>
    </row>
    <row r="93" spans="1:34" ht="15.5">
      <c r="A93" s="229" t="str">
        <f t="shared" si="17"/>
        <v>Hide</v>
      </c>
      <c r="B93" s="230"/>
      <c r="C93" s="231">
        <v>62</v>
      </c>
      <c r="D93" s="380"/>
      <c r="E93" s="381"/>
      <c r="F93" s="168"/>
      <c r="G93" s="169"/>
      <c r="H93" s="168"/>
      <c r="I93" s="168"/>
      <c r="J93" s="170"/>
      <c r="K93" s="173"/>
      <c r="L93" s="172"/>
      <c r="M93" s="52" t="str">
        <f t="shared" si="19"/>
        <v/>
      </c>
      <c r="N93" s="53" t="str">
        <f t="shared" si="20"/>
        <v/>
      </c>
      <c r="O93" s="126" t="str">
        <f t="shared" si="21"/>
        <v/>
      </c>
      <c r="P93" s="54" t="str">
        <f t="shared" si="18"/>
        <v/>
      </c>
      <c r="Q93" s="293" t="str">
        <f t="shared" si="22"/>
        <v/>
      </c>
      <c r="R93" s="54">
        <f t="shared" si="23"/>
        <v>0</v>
      </c>
      <c r="S93" s="4"/>
      <c r="T93" s="145"/>
      <c r="U93" s="146"/>
      <c r="V93" s="146"/>
      <c r="W93" s="146"/>
      <c r="X93" s="141" t="str">
        <f t="shared" si="24"/>
        <v/>
      </c>
      <c r="Y93" s="141" t="str">
        <f t="shared" si="25"/>
        <v/>
      </c>
      <c r="Z93" s="142">
        <f t="shared" si="26"/>
        <v>0</v>
      </c>
      <c r="AA93" s="142">
        <f t="shared" si="27"/>
        <v>0</v>
      </c>
      <c r="AB93" s="143"/>
      <c r="AC93" s="217"/>
      <c r="AD93" s="159"/>
      <c r="AE93" s="159"/>
      <c r="AF93" s="159"/>
      <c r="AG93" s="159"/>
      <c r="AH93" s="159"/>
    </row>
    <row r="94" spans="1:34" ht="15.5">
      <c r="A94" s="229" t="str">
        <f t="shared" si="17"/>
        <v>Hide</v>
      </c>
      <c r="B94" s="230"/>
      <c r="C94" s="231">
        <v>63</v>
      </c>
      <c r="D94" s="380"/>
      <c r="E94" s="381"/>
      <c r="F94" s="168"/>
      <c r="G94" s="169"/>
      <c r="H94" s="168"/>
      <c r="I94" s="168"/>
      <c r="J94" s="170"/>
      <c r="K94" s="173"/>
      <c r="L94" s="172"/>
      <c r="M94" s="52" t="str">
        <f t="shared" si="19"/>
        <v/>
      </c>
      <c r="N94" s="53" t="str">
        <f t="shared" si="20"/>
        <v/>
      </c>
      <c r="O94" s="126" t="str">
        <f t="shared" si="21"/>
        <v/>
      </c>
      <c r="P94" s="54" t="str">
        <f t="shared" si="18"/>
        <v/>
      </c>
      <c r="Q94" s="293" t="str">
        <f t="shared" si="22"/>
        <v/>
      </c>
      <c r="R94" s="54">
        <f t="shared" si="23"/>
        <v>0</v>
      </c>
      <c r="S94" s="4"/>
      <c r="T94" s="145"/>
      <c r="U94" s="146"/>
      <c r="V94" s="146"/>
      <c r="W94" s="146"/>
      <c r="X94" s="141" t="str">
        <f t="shared" si="24"/>
        <v/>
      </c>
      <c r="Y94" s="141" t="str">
        <f t="shared" si="25"/>
        <v/>
      </c>
      <c r="Z94" s="142">
        <f t="shared" si="26"/>
        <v>0</v>
      </c>
      <c r="AA94" s="142">
        <f t="shared" si="27"/>
        <v>0</v>
      </c>
      <c r="AB94" s="143"/>
      <c r="AC94" s="217"/>
      <c r="AD94" s="159"/>
      <c r="AE94" s="159"/>
      <c r="AF94" s="159"/>
      <c r="AG94" s="159"/>
      <c r="AH94" s="159"/>
    </row>
    <row r="95" spans="1:34" ht="15.5">
      <c r="A95" s="229" t="str">
        <f t="shared" si="17"/>
        <v>Hide</v>
      </c>
      <c r="B95" s="230"/>
      <c r="C95" s="231">
        <v>64</v>
      </c>
      <c r="D95" s="380"/>
      <c r="E95" s="381"/>
      <c r="F95" s="168"/>
      <c r="G95" s="169"/>
      <c r="H95" s="168"/>
      <c r="I95" s="168"/>
      <c r="J95" s="170"/>
      <c r="K95" s="173"/>
      <c r="L95" s="172"/>
      <c r="M95" s="52" t="str">
        <f t="shared" si="19"/>
        <v/>
      </c>
      <c r="N95" s="53" t="str">
        <f t="shared" si="20"/>
        <v/>
      </c>
      <c r="O95" s="126" t="str">
        <f t="shared" si="21"/>
        <v/>
      </c>
      <c r="P95" s="54" t="str">
        <f t="shared" si="18"/>
        <v/>
      </c>
      <c r="Q95" s="293" t="str">
        <f t="shared" si="22"/>
        <v/>
      </c>
      <c r="R95" s="54">
        <f t="shared" si="23"/>
        <v>0</v>
      </c>
      <c r="S95" s="4"/>
      <c r="T95" s="145"/>
      <c r="U95" s="146"/>
      <c r="V95" s="146"/>
      <c r="W95" s="146"/>
      <c r="X95" s="141" t="str">
        <f t="shared" si="24"/>
        <v/>
      </c>
      <c r="Y95" s="141" t="str">
        <f t="shared" si="25"/>
        <v/>
      </c>
      <c r="Z95" s="142">
        <f t="shared" si="26"/>
        <v>0</v>
      </c>
      <c r="AA95" s="142">
        <f t="shared" si="27"/>
        <v>0</v>
      </c>
      <c r="AB95" s="143"/>
      <c r="AC95" s="217"/>
      <c r="AD95" s="159"/>
      <c r="AE95" s="159"/>
      <c r="AF95" s="159"/>
      <c r="AG95" s="159"/>
      <c r="AH95" s="159"/>
    </row>
    <row r="96" spans="1:34" ht="15.5">
      <c r="A96" s="229" t="str">
        <f t="shared" si="17"/>
        <v>Hide</v>
      </c>
      <c r="B96" s="230"/>
      <c r="C96" s="231">
        <v>65</v>
      </c>
      <c r="D96" s="380"/>
      <c r="E96" s="381"/>
      <c r="F96" s="168"/>
      <c r="G96" s="169"/>
      <c r="H96" s="168"/>
      <c r="I96" s="168"/>
      <c r="J96" s="170"/>
      <c r="K96" s="173"/>
      <c r="L96" s="172"/>
      <c r="M96" s="52" t="str">
        <f t="shared" si="19"/>
        <v/>
      </c>
      <c r="N96" s="53" t="str">
        <f t="shared" si="20"/>
        <v/>
      </c>
      <c r="O96" s="126" t="str">
        <f t="shared" si="21"/>
        <v/>
      </c>
      <c r="P96" s="54" t="str">
        <f t="shared" si="18"/>
        <v/>
      </c>
      <c r="Q96" s="293" t="str">
        <f t="shared" si="22"/>
        <v/>
      </c>
      <c r="R96" s="54">
        <f t="shared" si="23"/>
        <v>0</v>
      </c>
      <c r="S96" s="4"/>
      <c r="T96" s="145"/>
      <c r="U96" s="146"/>
      <c r="V96" s="146"/>
      <c r="W96" s="146"/>
      <c r="X96" s="141" t="str">
        <f t="shared" si="24"/>
        <v/>
      </c>
      <c r="Y96" s="141" t="str">
        <f t="shared" si="25"/>
        <v/>
      </c>
      <c r="Z96" s="142">
        <f t="shared" si="26"/>
        <v>0</v>
      </c>
      <c r="AA96" s="142">
        <f t="shared" si="27"/>
        <v>0</v>
      </c>
      <c r="AB96" s="143"/>
      <c r="AC96" s="217"/>
      <c r="AD96" s="159"/>
      <c r="AE96" s="159"/>
      <c r="AF96" s="159"/>
      <c r="AG96" s="159"/>
      <c r="AH96" s="159"/>
    </row>
    <row r="97" spans="1:34" ht="15.5">
      <c r="A97" s="229" t="str">
        <f t="shared" si="17"/>
        <v>Hide</v>
      </c>
      <c r="B97" s="230"/>
      <c r="C97" s="231">
        <v>66</v>
      </c>
      <c r="D97" s="380"/>
      <c r="E97" s="381"/>
      <c r="F97" s="168"/>
      <c r="G97" s="169"/>
      <c r="H97" s="168"/>
      <c r="I97" s="168"/>
      <c r="J97" s="170"/>
      <c r="K97" s="173"/>
      <c r="L97" s="172"/>
      <c r="M97" s="52" t="str">
        <f t="shared" si="19"/>
        <v/>
      </c>
      <c r="N97" s="53" t="str">
        <f t="shared" si="20"/>
        <v/>
      </c>
      <c r="O97" s="126" t="str">
        <f t="shared" si="21"/>
        <v/>
      </c>
      <c r="P97" s="54" t="str">
        <f t="shared" si="18"/>
        <v/>
      </c>
      <c r="Q97" s="293" t="str">
        <f t="shared" si="22"/>
        <v/>
      </c>
      <c r="R97" s="54">
        <f t="shared" si="23"/>
        <v>0</v>
      </c>
      <c r="S97" s="4"/>
      <c r="T97" s="145"/>
      <c r="U97" s="146"/>
      <c r="V97" s="146"/>
      <c r="W97" s="146"/>
      <c r="X97" s="141" t="str">
        <f t="shared" si="24"/>
        <v/>
      </c>
      <c r="Y97" s="141" t="str">
        <f t="shared" si="25"/>
        <v/>
      </c>
      <c r="Z97" s="142">
        <f t="shared" si="26"/>
        <v>0</v>
      </c>
      <c r="AA97" s="142">
        <f t="shared" si="27"/>
        <v>0</v>
      </c>
      <c r="AB97" s="143"/>
      <c r="AC97" s="217"/>
      <c r="AD97" s="159"/>
      <c r="AE97" s="159"/>
      <c r="AF97" s="159"/>
      <c r="AG97" s="159"/>
      <c r="AH97" s="159"/>
    </row>
    <row r="98" spans="1:34" ht="15.5">
      <c r="A98" s="229" t="str">
        <f t="shared" si="17"/>
        <v>Hide</v>
      </c>
      <c r="B98" s="230"/>
      <c r="C98" s="231">
        <v>67</v>
      </c>
      <c r="D98" s="380"/>
      <c r="E98" s="381"/>
      <c r="F98" s="168"/>
      <c r="G98" s="169"/>
      <c r="H98" s="168"/>
      <c r="I98" s="168"/>
      <c r="J98" s="170"/>
      <c r="K98" s="173"/>
      <c r="L98" s="172"/>
      <c r="M98" s="52" t="str">
        <f t="shared" si="19"/>
        <v/>
      </c>
      <c r="N98" s="53" t="str">
        <f t="shared" si="20"/>
        <v/>
      </c>
      <c r="O98" s="126" t="str">
        <f t="shared" si="21"/>
        <v/>
      </c>
      <c r="P98" s="54" t="str">
        <f t="shared" si="18"/>
        <v/>
      </c>
      <c r="Q98" s="293" t="str">
        <f t="shared" si="22"/>
        <v/>
      </c>
      <c r="R98" s="54">
        <f t="shared" si="23"/>
        <v>0</v>
      </c>
      <c r="S98" s="4"/>
      <c r="T98" s="145"/>
      <c r="U98" s="146"/>
      <c r="V98" s="146"/>
      <c r="W98" s="146"/>
      <c r="X98" s="141" t="str">
        <f t="shared" si="24"/>
        <v/>
      </c>
      <c r="Y98" s="141" t="str">
        <f t="shared" si="25"/>
        <v/>
      </c>
      <c r="Z98" s="142">
        <f t="shared" si="26"/>
        <v>0</v>
      </c>
      <c r="AA98" s="142">
        <f t="shared" si="27"/>
        <v>0</v>
      </c>
      <c r="AB98" s="143"/>
      <c r="AC98" s="217"/>
      <c r="AD98" s="159"/>
      <c r="AE98" s="159"/>
      <c r="AF98" s="159"/>
      <c r="AG98" s="159"/>
      <c r="AH98" s="159"/>
    </row>
    <row r="99" spans="1:34" ht="15.5">
      <c r="A99" s="229" t="str">
        <f t="shared" si="17"/>
        <v>Hide</v>
      </c>
      <c r="B99" s="230"/>
      <c r="C99" s="231">
        <v>68</v>
      </c>
      <c r="D99" s="380"/>
      <c r="E99" s="381"/>
      <c r="F99" s="168"/>
      <c r="G99" s="169"/>
      <c r="H99" s="168"/>
      <c r="I99" s="168"/>
      <c r="J99" s="170"/>
      <c r="K99" s="173"/>
      <c r="L99" s="172"/>
      <c r="M99" s="52" t="str">
        <f t="shared" si="19"/>
        <v/>
      </c>
      <c r="N99" s="53" t="str">
        <f t="shared" si="20"/>
        <v/>
      </c>
      <c r="O99" s="126" t="str">
        <f t="shared" si="21"/>
        <v/>
      </c>
      <c r="P99" s="54" t="str">
        <f t="shared" si="18"/>
        <v/>
      </c>
      <c r="Q99" s="293" t="str">
        <f t="shared" si="22"/>
        <v/>
      </c>
      <c r="R99" s="54">
        <f t="shared" si="23"/>
        <v>0</v>
      </c>
      <c r="S99" s="4"/>
      <c r="T99" s="145"/>
      <c r="U99" s="146"/>
      <c r="V99" s="146"/>
      <c r="W99" s="146"/>
      <c r="X99" s="141" t="str">
        <f t="shared" si="24"/>
        <v/>
      </c>
      <c r="Y99" s="141" t="str">
        <f t="shared" si="25"/>
        <v/>
      </c>
      <c r="Z99" s="142">
        <f t="shared" si="26"/>
        <v>0</v>
      </c>
      <c r="AA99" s="142">
        <f t="shared" si="27"/>
        <v>0</v>
      </c>
      <c r="AB99" s="143"/>
      <c r="AC99" s="217"/>
      <c r="AD99" s="159"/>
      <c r="AE99" s="159"/>
      <c r="AF99" s="159"/>
      <c r="AG99" s="159"/>
      <c r="AH99" s="159"/>
    </row>
    <row r="100" spans="1:34" ht="15.5">
      <c r="A100" s="229" t="str">
        <f t="shared" si="17"/>
        <v>Hide</v>
      </c>
      <c r="B100" s="230"/>
      <c r="C100" s="231">
        <v>69</v>
      </c>
      <c r="D100" s="380"/>
      <c r="E100" s="381"/>
      <c r="F100" s="168"/>
      <c r="G100" s="169"/>
      <c r="H100" s="168"/>
      <c r="I100" s="168"/>
      <c r="J100" s="170"/>
      <c r="K100" s="173"/>
      <c r="L100" s="172"/>
      <c r="M100" s="52" t="str">
        <f t="shared" si="19"/>
        <v/>
      </c>
      <c r="N100" s="53" t="str">
        <f t="shared" si="20"/>
        <v/>
      </c>
      <c r="O100" s="126" t="str">
        <f t="shared" si="21"/>
        <v/>
      </c>
      <c r="P100" s="54" t="str">
        <f t="shared" si="18"/>
        <v/>
      </c>
      <c r="Q100" s="293" t="str">
        <f t="shared" si="22"/>
        <v/>
      </c>
      <c r="R100" s="54">
        <f t="shared" si="23"/>
        <v>0</v>
      </c>
      <c r="S100" s="4"/>
      <c r="T100" s="145"/>
      <c r="U100" s="146"/>
      <c r="V100" s="146"/>
      <c r="W100" s="146"/>
      <c r="X100" s="141" t="str">
        <f t="shared" si="24"/>
        <v/>
      </c>
      <c r="Y100" s="141" t="str">
        <f t="shared" si="25"/>
        <v/>
      </c>
      <c r="Z100" s="142">
        <f t="shared" si="26"/>
        <v>0</v>
      </c>
      <c r="AA100" s="142">
        <f t="shared" si="27"/>
        <v>0</v>
      </c>
      <c r="AB100" s="143"/>
      <c r="AC100" s="217"/>
      <c r="AD100" s="159"/>
      <c r="AE100" s="159"/>
      <c r="AF100" s="159"/>
      <c r="AG100" s="159"/>
      <c r="AH100" s="159"/>
    </row>
    <row r="101" spans="1:34" ht="15.5">
      <c r="A101" s="229" t="str">
        <f t="shared" si="17"/>
        <v>Hide</v>
      </c>
      <c r="B101" s="230"/>
      <c r="C101" s="231">
        <v>70</v>
      </c>
      <c r="D101" s="380"/>
      <c r="E101" s="381"/>
      <c r="F101" s="168"/>
      <c r="G101" s="169"/>
      <c r="H101" s="168"/>
      <c r="I101" s="168"/>
      <c r="J101" s="170"/>
      <c r="K101" s="173"/>
      <c r="L101" s="172"/>
      <c r="M101" s="52" t="str">
        <f t="shared" si="19"/>
        <v/>
      </c>
      <c r="N101" s="53" t="str">
        <f t="shared" si="20"/>
        <v/>
      </c>
      <c r="O101" s="126" t="str">
        <f t="shared" si="21"/>
        <v/>
      </c>
      <c r="P101" s="54" t="str">
        <f t="shared" si="18"/>
        <v/>
      </c>
      <c r="Q101" s="293" t="str">
        <f t="shared" si="22"/>
        <v/>
      </c>
      <c r="R101" s="54">
        <f t="shared" si="23"/>
        <v>0</v>
      </c>
      <c r="S101" s="4"/>
      <c r="T101" s="134"/>
      <c r="U101" s="135"/>
      <c r="V101" s="135"/>
      <c r="W101" s="135"/>
      <c r="X101" s="141" t="str">
        <f t="shared" si="24"/>
        <v/>
      </c>
      <c r="Y101" s="141" t="str">
        <f t="shared" si="25"/>
        <v/>
      </c>
      <c r="Z101" s="142">
        <f t="shared" si="26"/>
        <v>0</v>
      </c>
      <c r="AA101" s="142">
        <f t="shared" si="27"/>
        <v>0</v>
      </c>
      <c r="AB101" s="143"/>
      <c r="AC101" s="217"/>
      <c r="AD101" s="159"/>
      <c r="AE101" s="159"/>
      <c r="AF101" s="159"/>
      <c r="AG101" s="159"/>
      <c r="AH101" s="159"/>
    </row>
    <row r="102" spans="1:34" ht="15.5">
      <c r="A102" s="229" t="str">
        <f t="shared" si="17"/>
        <v>Hide</v>
      </c>
      <c r="B102" s="230"/>
      <c r="C102" s="231">
        <v>71</v>
      </c>
      <c r="D102" s="380"/>
      <c r="E102" s="381"/>
      <c r="F102" s="168"/>
      <c r="G102" s="169"/>
      <c r="H102" s="168"/>
      <c r="I102" s="168"/>
      <c r="J102" s="170"/>
      <c r="K102" s="173"/>
      <c r="L102" s="172"/>
      <c r="M102" s="52" t="str">
        <f t="shared" si="19"/>
        <v/>
      </c>
      <c r="N102" s="53" t="str">
        <f t="shared" si="20"/>
        <v/>
      </c>
      <c r="O102" s="126" t="str">
        <f t="shared" si="21"/>
        <v/>
      </c>
      <c r="P102" s="54" t="str">
        <f t="shared" si="18"/>
        <v/>
      </c>
      <c r="Q102" s="293" t="str">
        <f t="shared" si="22"/>
        <v/>
      </c>
      <c r="R102" s="54">
        <f t="shared" si="23"/>
        <v>0</v>
      </c>
      <c r="S102" s="4"/>
      <c r="T102" s="134"/>
      <c r="U102" s="135"/>
      <c r="V102" s="135"/>
      <c r="W102" s="135"/>
      <c r="X102" s="141" t="str">
        <f t="shared" si="24"/>
        <v/>
      </c>
      <c r="Y102" s="141" t="str">
        <f t="shared" si="25"/>
        <v/>
      </c>
      <c r="Z102" s="142">
        <f t="shared" si="26"/>
        <v>0</v>
      </c>
      <c r="AA102" s="142">
        <f t="shared" si="27"/>
        <v>0</v>
      </c>
      <c r="AB102" s="143"/>
      <c r="AC102" s="217"/>
      <c r="AD102" s="159"/>
      <c r="AE102" s="159"/>
      <c r="AF102" s="159"/>
      <c r="AG102" s="159"/>
      <c r="AH102" s="159"/>
    </row>
    <row r="103" spans="1:34" ht="15.5">
      <c r="A103" s="229" t="str">
        <f t="shared" si="17"/>
        <v>Hide</v>
      </c>
      <c r="B103" s="230"/>
      <c r="C103" s="231">
        <v>72</v>
      </c>
      <c r="D103" s="380"/>
      <c r="E103" s="381"/>
      <c r="F103" s="168"/>
      <c r="G103" s="169"/>
      <c r="H103" s="168"/>
      <c r="I103" s="168"/>
      <c r="J103" s="170"/>
      <c r="K103" s="173"/>
      <c r="L103" s="172"/>
      <c r="M103" s="52" t="str">
        <f t="shared" si="19"/>
        <v/>
      </c>
      <c r="N103" s="53" t="str">
        <f t="shared" si="20"/>
        <v/>
      </c>
      <c r="O103" s="126" t="str">
        <f t="shared" si="21"/>
        <v/>
      </c>
      <c r="P103" s="54" t="str">
        <f t="shared" si="18"/>
        <v/>
      </c>
      <c r="Q103" s="293" t="str">
        <f t="shared" si="22"/>
        <v/>
      </c>
      <c r="R103" s="54">
        <f t="shared" si="23"/>
        <v>0</v>
      </c>
      <c r="S103" s="4"/>
      <c r="T103" s="134"/>
      <c r="U103" s="135"/>
      <c r="V103" s="135"/>
      <c r="W103" s="135"/>
      <c r="X103" s="141" t="str">
        <f t="shared" si="24"/>
        <v/>
      </c>
      <c r="Y103" s="141" t="str">
        <f t="shared" si="25"/>
        <v/>
      </c>
      <c r="Z103" s="142">
        <f t="shared" si="26"/>
        <v>0</v>
      </c>
      <c r="AA103" s="142">
        <f t="shared" si="27"/>
        <v>0</v>
      </c>
      <c r="AB103" s="143"/>
      <c r="AC103" s="217"/>
      <c r="AD103" s="159"/>
      <c r="AE103" s="159"/>
      <c r="AF103" s="159"/>
      <c r="AG103" s="159"/>
      <c r="AH103" s="159"/>
    </row>
    <row r="104" spans="1:34" ht="15.5">
      <c r="A104" s="229" t="str">
        <f t="shared" si="17"/>
        <v>Hide</v>
      </c>
      <c r="B104" s="230"/>
      <c r="C104" s="231">
        <v>73</v>
      </c>
      <c r="D104" s="380"/>
      <c r="E104" s="381"/>
      <c r="F104" s="168"/>
      <c r="G104" s="169"/>
      <c r="H104" s="168"/>
      <c r="I104" s="168"/>
      <c r="J104" s="170"/>
      <c r="K104" s="173"/>
      <c r="L104" s="172"/>
      <c r="M104" s="52" t="str">
        <f t="shared" si="19"/>
        <v/>
      </c>
      <c r="N104" s="53" t="str">
        <f t="shared" si="20"/>
        <v/>
      </c>
      <c r="O104" s="126" t="str">
        <f t="shared" si="21"/>
        <v/>
      </c>
      <c r="P104" s="54" t="str">
        <f t="shared" si="18"/>
        <v/>
      </c>
      <c r="Q104" s="293" t="str">
        <f t="shared" si="22"/>
        <v/>
      </c>
      <c r="R104" s="54">
        <f t="shared" si="23"/>
        <v>0</v>
      </c>
      <c r="S104" s="4"/>
      <c r="T104" s="134"/>
      <c r="U104" s="135"/>
      <c r="V104" s="135"/>
      <c r="W104" s="135"/>
      <c r="X104" s="141" t="str">
        <f t="shared" si="24"/>
        <v/>
      </c>
      <c r="Y104" s="141" t="str">
        <f t="shared" si="25"/>
        <v/>
      </c>
      <c r="Z104" s="142">
        <f t="shared" si="26"/>
        <v>0</v>
      </c>
      <c r="AA104" s="142">
        <f t="shared" si="27"/>
        <v>0</v>
      </c>
      <c r="AB104" s="143"/>
      <c r="AC104" s="217"/>
      <c r="AD104" s="159"/>
      <c r="AE104" s="159"/>
      <c r="AF104" s="159"/>
      <c r="AG104" s="159"/>
      <c r="AH104" s="159"/>
    </row>
    <row r="105" spans="1:34" ht="15.5">
      <c r="A105" s="229" t="str">
        <f t="shared" si="17"/>
        <v>Hide</v>
      </c>
      <c r="B105" s="230"/>
      <c r="C105" s="231">
        <v>74</v>
      </c>
      <c r="D105" s="380"/>
      <c r="E105" s="381"/>
      <c r="F105" s="168"/>
      <c r="G105" s="169"/>
      <c r="H105" s="168"/>
      <c r="I105" s="168"/>
      <c r="J105" s="170"/>
      <c r="K105" s="173"/>
      <c r="L105" s="172"/>
      <c r="M105" s="52" t="str">
        <f t="shared" si="19"/>
        <v/>
      </c>
      <c r="N105" s="53" t="str">
        <f t="shared" si="20"/>
        <v/>
      </c>
      <c r="O105" s="126" t="str">
        <f t="shared" si="21"/>
        <v/>
      </c>
      <c r="P105" s="54" t="str">
        <f t="shared" si="18"/>
        <v/>
      </c>
      <c r="Q105" s="293" t="str">
        <f t="shared" si="22"/>
        <v/>
      </c>
      <c r="R105" s="54">
        <f t="shared" si="23"/>
        <v>0</v>
      </c>
      <c r="S105" s="4"/>
      <c r="T105" s="134"/>
      <c r="U105" s="130"/>
      <c r="V105" s="130"/>
      <c r="W105" s="130"/>
      <c r="X105" s="141" t="str">
        <f t="shared" si="24"/>
        <v/>
      </c>
      <c r="Y105" s="141" t="str">
        <f t="shared" si="25"/>
        <v/>
      </c>
      <c r="Z105" s="142">
        <f t="shared" si="26"/>
        <v>0</v>
      </c>
      <c r="AA105" s="142">
        <f t="shared" si="27"/>
        <v>0</v>
      </c>
      <c r="AB105" s="143"/>
      <c r="AC105" s="217"/>
      <c r="AD105" s="159"/>
      <c r="AE105" s="159"/>
      <c r="AF105" s="159"/>
      <c r="AG105" s="159"/>
      <c r="AH105" s="159"/>
    </row>
    <row r="106" spans="1:34" ht="15.5">
      <c r="A106" s="229" t="str">
        <f t="shared" si="17"/>
        <v>Hide</v>
      </c>
      <c r="B106" s="230"/>
      <c r="C106" s="231">
        <v>75</v>
      </c>
      <c r="D106" s="380"/>
      <c r="E106" s="381"/>
      <c r="F106" s="168"/>
      <c r="G106" s="169"/>
      <c r="H106" s="168"/>
      <c r="I106" s="168"/>
      <c r="J106" s="170"/>
      <c r="K106" s="173"/>
      <c r="L106" s="172"/>
      <c r="M106" s="52" t="str">
        <f t="shared" si="19"/>
        <v/>
      </c>
      <c r="N106" s="53" t="str">
        <f t="shared" si="20"/>
        <v/>
      </c>
      <c r="O106" s="126" t="str">
        <f t="shared" si="21"/>
        <v/>
      </c>
      <c r="P106" s="54" t="str">
        <f t="shared" si="18"/>
        <v/>
      </c>
      <c r="Q106" s="293" t="str">
        <f t="shared" si="22"/>
        <v/>
      </c>
      <c r="R106" s="54">
        <f t="shared" si="23"/>
        <v>0</v>
      </c>
      <c r="S106" s="4"/>
      <c r="T106" s="134"/>
      <c r="U106" s="130"/>
      <c r="V106" s="130"/>
      <c r="W106" s="130"/>
      <c r="X106" s="141" t="str">
        <f t="shared" si="24"/>
        <v/>
      </c>
      <c r="Y106" s="141" t="str">
        <f t="shared" si="25"/>
        <v/>
      </c>
      <c r="Z106" s="142">
        <f t="shared" si="26"/>
        <v>0</v>
      </c>
      <c r="AA106" s="142">
        <f t="shared" si="27"/>
        <v>0</v>
      </c>
      <c r="AB106" s="143"/>
      <c r="AC106" s="217"/>
      <c r="AD106" s="159"/>
      <c r="AE106" s="159"/>
      <c r="AF106" s="159"/>
      <c r="AG106" s="159"/>
      <c r="AH106" s="159"/>
    </row>
    <row r="107" spans="1:34" ht="15.5">
      <c r="A107" s="229" t="str">
        <f t="shared" si="17"/>
        <v>Hide</v>
      </c>
      <c r="B107" s="230"/>
      <c r="C107" s="231">
        <v>76</v>
      </c>
      <c r="D107" s="380"/>
      <c r="E107" s="381"/>
      <c r="F107" s="168"/>
      <c r="G107" s="169"/>
      <c r="H107" s="168"/>
      <c r="I107" s="168"/>
      <c r="J107" s="170"/>
      <c r="K107" s="173"/>
      <c r="L107" s="172"/>
      <c r="M107" s="52" t="str">
        <f t="shared" si="19"/>
        <v/>
      </c>
      <c r="N107" s="53" t="str">
        <f t="shared" si="20"/>
        <v/>
      </c>
      <c r="O107" s="126" t="str">
        <f t="shared" si="21"/>
        <v/>
      </c>
      <c r="P107" s="54" t="str">
        <f t="shared" si="18"/>
        <v/>
      </c>
      <c r="Q107" s="293" t="str">
        <f t="shared" si="22"/>
        <v/>
      </c>
      <c r="R107" s="54">
        <f t="shared" si="23"/>
        <v>0</v>
      </c>
      <c r="S107" s="4"/>
      <c r="T107" s="134"/>
      <c r="U107" s="130"/>
      <c r="V107" s="130"/>
      <c r="W107" s="130"/>
      <c r="X107" s="141" t="str">
        <f t="shared" si="24"/>
        <v/>
      </c>
      <c r="Y107" s="141" t="str">
        <f t="shared" si="25"/>
        <v/>
      </c>
      <c r="Z107" s="142">
        <f t="shared" si="26"/>
        <v>0</v>
      </c>
      <c r="AA107" s="142">
        <f t="shared" si="27"/>
        <v>0</v>
      </c>
      <c r="AB107" s="143"/>
      <c r="AC107" s="217"/>
      <c r="AD107" s="159"/>
      <c r="AE107" s="159"/>
      <c r="AF107" s="159"/>
      <c r="AG107" s="159"/>
      <c r="AH107" s="159"/>
    </row>
    <row r="108" spans="1:34" ht="15.5">
      <c r="A108" s="229" t="str">
        <f t="shared" si="17"/>
        <v>Hide</v>
      </c>
      <c r="B108" s="230"/>
      <c r="C108" s="231">
        <v>77</v>
      </c>
      <c r="D108" s="380"/>
      <c r="E108" s="381"/>
      <c r="F108" s="168"/>
      <c r="G108" s="169"/>
      <c r="H108" s="168"/>
      <c r="I108" s="168"/>
      <c r="J108" s="170"/>
      <c r="K108" s="173"/>
      <c r="L108" s="172"/>
      <c r="M108" s="52" t="str">
        <f t="shared" si="19"/>
        <v/>
      </c>
      <c r="N108" s="53" t="str">
        <f t="shared" si="20"/>
        <v/>
      </c>
      <c r="O108" s="126" t="str">
        <f t="shared" si="21"/>
        <v/>
      </c>
      <c r="P108" s="54" t="str">
        <f t="shared" si="18"/>
        <v/>
      </c>
      <c r="Q108" s="293" t="str">
        <f t="shared" si="22"/>
        <v/>
      </c>
      <c r="R108" s="54">
        <f t="shared" si="23"/>
        <v>0</v>
      </c>
      <c r="S108" s="4"/>
      <c r="T108" s="134"/>
      <c r="U108" s="130"/>
      <c r="V108" s="130"/>
      <c r="W108" s="130"/>
      <c r="X108" s="141" t="str">
        <f t="shared" si="24"/>
        <v/>
      </c>
      <c r="Y108" s="141" t="str">
        <f t="shared" si="25"/>
        <v/>
      </c>
      <c r="Z108" s="142">
        <f t="shared" si="26"/>
        <v>0</v>
      </c>
      <c r="AA108" s="142">
        <f t="shared" si="27"/>
        <v>0</v>
      </c>
      <c r="AB108" s="143"/>
      <c r="AC108" s="217"/>
      <c r="AD108" s="159"/>
      <c r="AE108" s="159"/>
      <c r="AF108" s="159"/>
      <c r="AG108" s="159"/>
      <c r="AH108" s="159"/>
    </row>
    <row r="109" spans="1:34" ht="15.5">
      <c r="A109" s="229" t="str">
        <f t="shared" si="17"/>
        <v>Hide</v>
      </c>
      <c r="B109" s="230"/>
      <c r="C109" s="231">
        <v>78</v>
      </c>
      <c r="D109" s="380"/>
      <c r="E109" s="381"/>
      <c r="F109" s="168"/>
      <c r="G109" s="169"/>
      <c r="H109" s="168"/>
      <c r="I109" s="168"/>
      <c r="J109" s="170"/>
      <c r="K109" s="173"/>
      <c r="L109" s="172"/>
      <c r="M109" s="52" t="str">
        <f t="shared" si="19"/>
        <v/>
      </c>
      <c r="N109" s="53" t="str">
        <f t="shared" si="20"/>
        <v/>
      </c>
      <c r="O109" s="126" t="str">
        <f t="shared" si="21"/>
        <v/>
      </c>
      <c r="P109" s="54" t="str">
        <f t="shared" si="18"/>
        <v/>
      </c>
      <c r="Q109" s="293" t="str">
        <f t="shared" si="22"/>
        <v/>
      </c>
      <c r="R109" s="54">
        <f t="shared" si="23"/>
        <v>0</v>
      </c>
      <c r="S109" s="4"/>
      <c r="T109" s="134"/>
      <c r="U109" s="130"/>
      <c r="V109" s="130"/>
      <c r="W109" s="130"/>
      <c r="X109" s="141" t="str">
        <f t="shared" si="24"/>
        <v/>
      </c>
      <c r="Y109" s="141" t="str">
        <f t="shared" si="25"/>
        <v/>
      </c>
      <c r="Z109" s="142">
        <f t="shared" si="26"/>
        <v>0</v>
      </c>
      <c r="AA109" s="142">
        <f t="shared" si="27"/>
        <v>0</v>
      </c>
      <c r="AB109" s="143"/>
      <c r="AC109" s="217"/>
      <c r="AD109" s="159"/>
      <c r="AE109" s="159"/>
      <c r="AF109" s="159"/>
      <c r="AG109" s="159"/>
      <c r="AH109" s="159"/>
    </row>
    <row r="110" spans="1:34" ht="15.5">
      <c r="A110" s="229" t="str">
        <f t="shared" si="17"/>
        <v>Hide</v>
      </c>
      <c r="B110" s="230"/>
      <c r="C110" s="231">
        <v>79</v>
      </c>
      <c r="D110" s="380"/>
      <c r="E110" s="381"/>
      <c r="F110" s="168"/>
      <c r="G110" s="169"/>
      <c r="H110" s="168"/>
      <c r="I110" s="168"/>
      <c r="J110" s="170"/>
      <c r="K110" s="173"/>
      <c r="L110" s="172"/>
      <c r="M110" s="52" t="str">
        <f t="shared" si="19"/>
        <v/>
      </c>
      <c r="N110" s="53" t="str">
        <f t="shared" si="20"/>
        <v/>
      </c>
      <c r="O110" s="126" t="str">
        <f t="shared" si="21"/>
        <v/>
      </c>
      <c r="P110" s="54" t="str">
        <f t="shared" si="18"/>
        <v/>
      </c>
      <c r="Q110" s="293" t="str">
        <f t="shared" si="22"/>
        <v/>
      </c>
      <c r="R110" s="54">
        <f t="shared" si="23"/>
        <v>0</v>
      </c>
      <c r="S110" s="4"/>
      <c r="T110" s="134"/>
      <c r="U110" s="130"/>
      <c r="V110" s="130"/>
      <c r="W110" s="130"/>
      <c r="X110" s="141" t="str">
        <f t="shared" si="24"/>
        <v/>
      </c>
      <c r="Y110" s="141" t="str">
        <f t="shared" si="25"/>
        <v/>
      </c>
      <c r="Z110" s="142">
        <f t="shared" si="26"/>
        <v>0</v>
      </c>
      <c r="AA110" s="142">
        <f t="shared" si="27"/>
        <v>0</v>
      </c>
      <c r="AB110" s="143"/>
      <c r="AC110" s="217"/>
      <c r="AD110" s="159"/>
      <c r="AE110" s="159"/>
      <c r="AF110" s="159"/>
      <c r="AG110" s="159"/>
      <c r="AH110" s="159"/>
    </row>
    <row r="111" spans="1:34" ht="15.5">
      <c r="A111" s="229" t="str">
        <f t="shared" si="17"/>
        <v>Hide</v>
      </c>
      <c r="B111" s="230"/>
      <c r="C111" s="231">
        <v>80</v>
      </c>
      <c r="D111" s="380"/>
      <c r="E111" s="381"/>
      <c r="F111" s="168"/>
      <c r="G111" s="169"/>
      <c r="H111" s="168"/>
      <c r="I111" s="168"/>
      <c r="J111" s="170"/>
      <c r="K111" s="173"/>
      <c r="L111" s="172"/>
      <c r="M111" s="52" t="str">
        <f t="shared" si="19"/>
        <v/>
      </c>
      <c r="N111" s="53" t="str">
        <f t="shared" si="20"/>
        <v/>
      </c>
      <c r="O111" s="126" t="str">
        <f t="shared" si="21"/>
        <v/>
      </c>
      <c r="P111" s="54" t="str">
        <f t="shared" si="18"/>
        <v/>
      </c>
      <c r="Q111" s="293" t="str">
        <f t="shared" si="22"/>
        <v/>
      </c>
      <c r="R111" s="54">
        <f t="shared" si="23"/>
        <v>0</v>
      </c>
      <c r="S111" s="4"/>
      <c r="T111" s="134"/>
      <c r="U111" s="130"/>
      <c r="V111" s="130"/>
      <c r="W111" s="130"/>
      <c r="X111" s="141" t="str">
        <f t="shared" si="24"/>
        <v/>
      </c>
      <c r="Y111" s="141" t="str">
        <f t="shared" si="25"/>
        <v/>
      </c>
      <c r="Z111" s="142">
        <f t="shared" si="26"/>
        <v>0</v>
      </c>
      <c r="AA111" s="142">
        <f t="shared" si="27"/>
        <v>0</v>
      </c>
      <c r="AB111" s="143"/>
      <c r="AC111" s="217"/>
      <c r="AD111" s="159"/>
      <c r="AE111" s="159"/>
      <c r="AF111" s="159"/>
      <c r="AG111" s="159"/>
      <c r="AH111" s="159"/>
    </row>
    <row r="112" spans="1:34" ht="15.5">
      <c r="A112" s="229" t="str">
        <f t="shared" si="17"/>
        <v>Hide</v>
      </c>
      <c r="B112" s="230"/>
      <c r="C112" s="231">
        <v>81</v>
      </c>
      <c r="D112" s="380"/>
      <c r="E112" s="381"/>
      <c r="F112" s="168"/>
      <c r="G112" s="169"/>
      <c r="H112" s="168"/>
      <c r="I112" s="168"/>
      <c r="J112" s="170"/>
      <c r="K112" s="173"/>
      <c r="L112" s="172"/>
      <c r="M112" s="52" t="str">
        <f t="shared" si="19"/>
        <v/>
      </c>
      <c r="N112" s="53" t="str">
        <f t="shared" si="20"/>
        <v/>
      </c>
      <c r="O112" s="126" t="str">
        <f t="shared" si="21"/>
        <v/>
      </c>
      <c r="P112" s="54" t="str">
        <f t="shared" si="18"/>
        <v/>
      </c>
      <c r="Q112" s="293" t="str">
        <f t="shared" si="22"/>
        <v/>
      </c>
      <c r="R112" s="54">
        <f t="shared" si="23"/>
        <v>0</v>
      </c>
      <c r="S112" s="4"/>
      <c r="T112" s="134"/>
      <c r="U112" s="130"/>
      <c r="V112" s="130"/>
      <c r="W112" s="130"/>
      <c r="X112" s="141" t="str">
        <f t="shared" si="24"/>
        <v/>
      </c>
      <c r="Y112" s="141" t="str">
        <f t="shared" si="25"/>
        <v/>
      </c>
      <c r="Z112" s="142">
        <f t="shared" si="26"/>
        <v>0</v>
      </c>
      <c r="AA112" s="142">
        <f t="shared" si="27"/>
        <v>0</v>
      </c>
      <c r="AB112" s="143"/>
      <c r="AC112" s="217"/>
      <c r="AD112" s="159"/>
      <c r="AE112" s="159"/>
      <c r="AF112" s="159"/>
      <c r="AG112" s="159"/>
      <c r="AH112" s="159"/>
    </row>
    <row r="113" spans="1:34" ht="15.5">
      <c r="A113" s="229" t="str">
        <f t="shared" si="17"/>
        <v>Hide</v>
      </c>
      <c r="B113" s="230"/>
      <c r="C113" s="231">
        <v>82</v>
      </c>
      <c r="D113" s="380"/>
      <c r="E113" s="381"/>
      <c r="F113" s="168"/>
      <c r="G113" s="169"/>
      <c r="H113" s="168"/>
      <c r="I113" s="168"/>
      <c r="J113" s="170"/>
      <c r="K113" s="173"/>
      <c r="L113" s="172"/>
      <c r="M113" s="52" t="str">
        <f t="shared" si="19"/>
        <v/>
      </c>
      <c r="N113" s="53" t="str">
        <f t="shared" si="20"/>
        <v/>
      </c>
      <c r="O113" s="126" t="str">
        <f t="shared" si="21"/>
        <v/>
      </c>
      <c r="P113" s="54" t="str">
        <f t="shared" si="18"/>
        <v/>
      </c>
      <c r="Q113" s="293" t="str">
        <f t="shared" si="22"/>
        <v/>
      </c>
      <c r="R113" s="54">
        <f t="shared" si="23"/>
        <v>0</v>
      </c>
      <c r="S113" s="4"/>
      <c r="T113" s="134"/>
      <c r="U113" s="130"/>
      <c r="V113" s="130"/>
      <c r="W113" s="130"/>
      <c r="X113" s="141" t="str">
        <f t="shared" si="24"/>
        <v/>
      </c>
      <c r="Y113" s="141" t="str">
        <f t="shared" si="25"/>
        <v/>
      </c>
      <c r="Z113" s="142">
        <f t="shared" si="26"/>
        <v>0</v>
      </c>
      <c r="AA113" s="142">
        <f t="shared" si="27"/>
        <v>0</v>
      </c>
      <c r="AB113" s="143"/>
      <c r="AC113" s="217"/>
      <c r="AD113" s="159"/>
      <c r="AE113" s="159"/>
      <c r="AF113" s="159"/>
      <c r="AG113" s="159"/>
      <c r="AH113" s="159"/>
    </row>
    <row r="114" spans="1:34" ht="15.5">
      <c r="A114" s="229" t="str">
        <f t="shared" si="17"/>
        <v>Hide</v>
      </c>
      <c r="B114" s="230"/>
      <c r="C114" s="231">
        <v>83</v>
      </c>
      <c r="D114" s="380"/>
      <c r="E114" s="381"/>
      <c r="F114" s="168"/>
      <c r="G114" s="169"/>
      <c r="H114" s="168"/>
      <c r="I114" s="168"/>
      <c r="J114" s="170"/>
      <c r="K114" s="173"/>
      <c r="L114" s="172"/>
      <c r="M114" s="52" t="str">
        <f t="shared" si="19"/>
        <v/>
      </c>
      <c r="N114" s="53" t="str">
        <f t="shared" si="20"/>
        <v/>
      </c>
      <c r="O114" s="126" t="str">
        <f t="shared" si="21"/>
        <v/>
      </c>
      <c r="P114" s="54" t="str">
        <f t="shared" si="18"/>
        <v/>
      </c>
      <c r="Q114" s="293" t="str">
        <f t="shared" si="22"/>
        <v/>
      </c>
      <c r="R114" s="54">
        <f t="shared" si="23"/>
        <v>0</v>
      </c>
      <c r="S114" s="4"/>
      <c r="T114" s="134"/>
      <c r="U114" s="130"/>
      <c r="V114" s="130"/>
      <c r="W114" s="130"/>
      <c r="X114" s="141" t="str">
        <f t="shared" si="24"/>
        <v/>
      </c>
      <c r="Y114" s="141" t="str">
        <f t="shared" si="25"/>
        <v/>
      </c>
      <c r="Z114" s="142">
        <f t="shared" si="26"/>
        <v>0</v>
      </c>
      <c r="AA114" s="142">
        <f t="shared" si="27"/>
        <v>0</v>
      </c>
      <c r="AB114" s="143"/>
      <c r="AC114" s="217"/>
      <c r="AD114" s="159"/>
      <c r="AE114" s="159"/>
      <c r="AF114" s="159"/>
      <c r="AG114" s="159"/>
      <c r="AH114" s="159"/>
    </row>
    <row r="115" spans="1:34" ht="15.5">
      <c r="A115" s="229" t="str">
        <f t="shared" si="17"/>
        <v>Hide</v>
      </c>
      <c r="B115" s="230"/>
      <c r="C115" s="231">
        <v>84</v>
      </c>
      <c r="D115" s="380"/>
      <c r="E115" s="381"/>
      <c r="F115" s="168"/>
      <c r="G115" s="169"/>
      <c r="H115" s="168"/>
      <c r="I115" s="168"/>
      <c r="J115" s="170"/>
      <c r="K115" s="173"/>
      <c r="L115" s="172"/>
      <c r="M115" s="52" t="str">
        <f t="shared" si="19"/>
        <v/>
      </c>
      <c r="N115" s="53" t="str">
        <f t="shared" si="20"/>
        <v/>
      </c>
      <c r="O115" s="126" t="str">
        <f t="shared" si="21"/>
        <v/>
      </c>
      <c r="P115" s="54" t="str">
        <f t="shared" si="18"/>
        <v/>
      </c>
      <c r="Q115" s="293" t="str">
        <f t="shared" si="22"/>
        <v/>
      </c>
      <c r="R115" s="54">
        <f t="shared" si="23"/>
        <v>0</v>
      </c>
      <c r="S115" s="4"/>
      <c r="T115" s="134"/>
      <c r="U115" s="130"/>
      <c r="V115" s="130"/>
      <c r="W115" s="130"/>
      <c r="X115" s="141" t="str">
        <f t="shared" si="24"/>
        <v/>
      </c>
      <c r="Y115" s="141" t="str">
        <f t="shared" si="25"/>
        <v/>
      </c>
      <c r="Z115" s="142">
        <f t="shared" si="26"/>
        <v>0</v>
      </c>
      <c r="AA115" s="142">
        <f t="shared" si="27"/>
        <v>0</v>
      </c>
      <c r="AB115" s="143"/>
      <c r="AC115" s="217"/>
      <c r="AD115" s="159"/>
      <c r="AE115" s="159"/>
      <c r="AF115" s="159"/>
      <c r="AG115" s="159"/>
      <c r="AH115" s="159"/>
    </row>
    <row r="116" spans="1:34" ht="15.5">
      <c r="A116" s="229" t="str">
        <f t="shared" si="17"/>
        <v>Hide</v>
      </c>
      <c r="B116" s="230"/>
      <c r="C116" s="231">
        <v>85</v>
      </c>
      <c r="D116" s="380"/>
      <c r="E116" s="381"/>
      <c r="F116" s="168"/>
      <c r="G116" s="169"/>
      <c r="H116" s="168"/>
      <c r="I116" s="168"/>
      <c r="J116" s="170"/>
      <c r="K116" s="173"/>
      <c r="L116" s="172"/>
      <c r="M116" s="52" t="str">
        <f t="shared" si="19"/>
        <v/>
      </c>
      <c r="N116" s="53" t="str">
        <f t="shared" si="20"/>
        <v/>
      </c>
      <c r="O116" s="126" t="str">
        <f t="shared" si="21"/>
        <v/>
      </c>
      <c r="P116" s="54" t="str">
        <f t="shared" si="18"/>
        <v/>
      </c>
      <c r="Q116" s="293" t="str">
        <f t="shared" si="22"/>
        <v/>
      </c>
      <c r="R116" s="54">
        <f t="shared" si="23"/>
        <v>0</v>
      </c>
      <c r="S116" s="4"/>
      <c r="T116" s="134"/>
      <c r="U116" s="130"/>
      <c r="V116" s="130"/>
      <c r="W116" s="130"/>
      <c r="X116" s="141" t="str">
        <f t="shared" si="24"/>
        <v/>
      </c>
      <c r="Y116" s="141" t="str">
        <f t="shared" si="25"/>
        <v/>
      </c>
      <c r="Z116" s="142">
        <f t="shared" si="26"/>
        <v>0</v>
      </c>
      <c r="AA116" s="142">
        <f t="shared" si="27"/>
        <v>0</v>
      </c>
      <c r="AB116" s="143"/>
      <c r="AC116" s="217"/>
      <c r="AD116" s="159"/>
      <c r="AE116" s="159"/>
      <c r="AF116" s="159"/>
      <c r="AG116" s="159"/>
      <c r="AH116" s="159"/>
    </row>
    <row r="117" spans="1:34" ht="15.5">
      <c r="A117" s="229" t="str">
        <f t="shared" si="17"/>
        <v>Hide</v>
      </c>
      <c r="B117" s="230"/>
      <c r="C117" s="231">
        <v>86</v>
      </c>
      <c r="D117" s="380"/>
      <c r="E117" s="381"/>
      <c r="F117" s="168"/>
      <c r="G117" s="169"/>
      <c r="H117" s="168"/>
      <c r="I117" s="168"/>
      <c r="J117" s="170"/>
      <c r="K117" s="173"/>
      <c r="L117" s="172"/>
      <c r="M117" s="52" t="str">
        <f t="shared" si="19"/>
        <v/>
      </c>
      <c r="N117" s="53" t="str">
        <f t="shared" si="20"/>
        <v/>
      </c>
      <c r="O117" s="126" t="str">
        <f t="shared" si="21"/>
        <v/>
      </c>
      <c r="P117" s="54" t="str">
        <f t="shared" si="18"/>
        <v/>
      </c>
      <c r="Q117" s="293" t="str">
        <f t="shared" si="22"/>
        <v/>
      </c>
      <c r="R117" s="54">
        <f t="shared" si="23"/>
        <v>0</v>
      </c>
      <c r="S117" s="4"/>
      <c r="T117" s="134"/>
      <c r="U117" s="130"/>
      <c r="V117" s="130"/>
      <c r="W117" s="130"/>
      <c r="X117" s="141" t="str">
        <f t="shared" si="24"/>
        <v/>
      </c>
      <c r="Y117" s="141" t="str">
        <f t="shared" si="25"/>
        <v/>
      </c>
      <c r="Z117" s="142">
        <f t="shared" si="26"/>
        <v>0</v>
      </c>
      <c r="AA117" s="142">
        <f t="shared" si="27"/>
        <v>0</v>
      </c>
      <c r="AB117" s="143"/>
      <c r="AC117" s="217"/>
      <c r="AD117" s="159"/>
      <c r="AE117" s="159"/>
      <c r="AF117" s="159"/>
      <c r="AG117" s="159"/>
      <c r="AH117" s="159"/>
    </row>
    <row r="118" spans="1:34" ht="15.5">
      <c r="A118" s="229" t="str">
        <f t="shared" si="17"/>
        <v>Hide</v>
      </c>
      <c r="B118" s="230"/>
      <c r="C118" s="231">
        <v>87</v>
      </c>
      <c r="D118" s="380"/>
      <c r="E118" s="381"/>
      <c r="F118" s="168"/>
      <c r="G118" s="169"/>
      <c r="H118" s="168"/>
      <c r="I118" s="168"/>
      <c r="J118" s="170"/>
      <c r="K118" s="173"/>
      <c r="L118" s="172"/>
      <c r="M118" s="52" t="str">
        <f t="shared" si="19"/>
        <v/>
      </c>
      <c r="N118" s="53" t="str">
        <f t="shared" si="20"/>
        <v/>
      </c>
      <c r="O118" s="126" t="str">
        <f t="shared" si="21"/>
        <v/>
      </c>
      <c r="P118" s="54" t="str">
        <f t="shared" si="18"/>
        <v/>
      </c>
      <c r="Q118" s="293" t="str">
        <f t="shared" si="22"/>
        <v/>
      </c>
      <c r="R118" s="54">
        <f t="shared" si="23"/>
        <v>0</v>
      </c>
      <c r="S118" s="4"/>
      <c r="T118" s="134"/>
      <c r="U118" s="130"/>
      <c r="V118" s="130"/>
      <c r="W118" s="130"/>
      <c r="X118" s="141" t="str">
        <f t="shared" si="24"/>
        <v/>
      </c>
      <c r="Y118" s="141" t="str">
        <f t="shared" si="25"/>
        <v/>
      </c>
      <c r="Z118" s="142">
        <f t="shared" si="26"/>
        <v>0</v>
      </c>
      <c r="AA118" s="142">
        <f t="shared" si="27"/>
        <v>0</v>
      </c>
      <c r="AB118" s="143"/>
      <c r="AC118" s="217"/>
      <c r="AD118" s="159"/>
      <c r="AE118" s="159"/>
      <c r="AF118" s="159"/>
      <c r="AG118" s="159"/>
      <c r="AH118" s="159"/>
    </row>
    <row r="119" spans="1:34" ht="15.5">
      <c r="A119" s="229" t="str">
        <f t="shared" ref="A119:A131" si="28">IF(OR(D119&lt;&gt;"",I119&lt;&gt;"",J119&lt;&gt;"",K119&lt;&gt;"",L119&lt;&gt;""),"Show","Hide")</f>
        <v>Hide</v>
      </c>
      <c r="B119" s="230"/>
      <c r="C119" s="231">
        <v>88</v>
      </c>
      <c r="D119" s="380"/>
      <c r="E119" s="381"/>
      <c r="F119" s="168"/>
      <c r="G119" s="169"/>
      <c r="H119" s="168"/>
      <c r="I119" s="168"/>
      <c r="J119" s="170"/>
      <c r="K119" s="173"/>
      <c r="L119" s="172"/>
      <c r="M119" s="52" t="str">
        <f t="shared" si="19"/>
        <v/>
      </c>
      <c r="N119" s="53" t="str">
        <f t="shared" si="20"/>
        <v/>
      </c>
      <c r="O119" s="126" t="str">
        <f t="shared" si="21"/>
        <v/>
      </c>
      <c r="P119" s="54" t="str">
        <f t="shared" ref="P119:P131" si="29">IF(OR(J119="",H119="",I119=""),"",K119*N119*L119)</f>
        <v/>
      </c>
      <c r="Q119" s="293" t="str">
        <f t="shared" si="22"/>
        <v/>
      </c>
      <c r="R119" s="54">
        <f t="shared" si="23"/>
        <v>0</v>
      </c>
      <c r="S119" s="4"/>
      <c r="T119" s="134"/>
      <c r="U119" s="130"/>
      <c r="V119" s="130"/>
      <c r="W119" s="130"/>
      <c r="X119" s="141" t="str">
        <f t="shared" si="24"/>
        <v/>
      </c>
      <c r="Y119" s="141" t="str">
        <f t="shared" si="25"/>
        <v/>
      </c>
      <c r="Z119" s="142">
        <f t="shared" si="26"/>
        <v>0</v>
      </c>
      <c r="AA119" s="142">
        <f t="shared" si="27"/>
        <v>0</v>
      </c>
      <c r="AB119" s="143"/>
      <c r="AC119" s="217"/>
      <c r="AD119" s="159"/>
      <c r="AE119" s="159"/>
      <c r="AF119" s="159"/>
      <c r="AG119" s="159"/>
      <c r="AH119" s="159"/>
    </row>
    <row r="120" spans="1:34" ht="15.5">
      <c r="A120" s="229" t="str">
        <f t="shared" si="28"/>
        <v>Hide</v>
      </c>
      <c r="B120" s="230"/>
      <c r="C120" s="231">
        <v>89</v>
      </c>
      <c r="D120" s="380"/>
      <c r="E120" s="381"/>
      <c r="F120" s="168"/>
      <c r="G120" s="169"/>
      <c r="H120" s="168"/>
      <c r="I120" s="168"/>
      <c r="J120" s="170"/>
      <c r="K120" s="173"/>
      <c r="L120" s="172"/>
      <c r="M120" s="52" t="str">
        <f t="shared" si="19"/>
        <v/>
      </c>
      <c r="N120" s="53" t="str">
        <f t="shared" si="20"/>
        <v/>
      </c>
      <c r="O120" s="126" t="str">
        <f t="shared" si="21"/>
        <v/>
      </c>
      <c r="P120" s="54" t="str">
        <f t="shared" si="29"/>
        <v/>
      </c>
      <c r="Q120" s="293" t="str">
        <f t="shared" si="22"/>
        <v/>
      </c>
      <c r="R120" s="54">
        <f t="shared" si="23"/>
        <v>0</v>
      </c>
      <c r="S120" s="4"/>
      <c r="T120" s="134"/>
      <c r="U120" s="130"/>
      <c r="V120" s="130"/>
      <c r="W120" s="130"/>
      <c r="X120" s="141" t="str">
        <f t="shared" si="24"/>
        <v/>
      </c>
      <c r="Y120" s="141" t="str">
        <f t="shared" si="25"/>
        <v/>
      </c>
      <c r="Z120" s="142">
        <f t="shared" si="26"/>
        <v>0</v>
      </c>
      <c r="AA120" s="142">
        <f t="shared" si="27"/>
        <v>0</v>
      </c>
      <c r="AB120" s="143"/>
      <c r="AC120" s="217"/>
      <c r="AD120" s="159"/>
      <c r="AE120" s="159"/>
      <c r="AF120" s="159"/>
      <c r="AG120" s="159"/>
      <c r="AH120" s="159"/>
    </row>
    <row r="121" spans="1:34" ht="15.5">
      <c r="A121" s="229" t="str">
        <f t="shared" si="28"/>
        <v>Hide</v>
      </c>
      <c r="B121" s="230"/>
      <c r="C121" s="231">
        <v>90</v>
      </c>
      <c r="D121" s="380"/>
      <c r="E121" s="381"/>
      <c r="F121" s="168"/>
      <c r="G121" s="169"/>
      <c r="H121" s="168"/>
      <c r="I121" s="168"/>
      <c r="J121" s="170"/>
      <c r="K121" s="173"/>
      <c r="L121" s="172"/>
      <c r="M121" s="52" t="str">
        <f t="shared" si="19"/>
        <v/>
      </c>
      <c r="N121" s="53" t="str">
        <f t="shared" si="20"/>
        <v/>
      </c>
      <c r="O121" s="126" t="str">
        <f t="shared" si="21"/>
        <v/>
      </c>
      <c r="P121" s="54" t="str">
        <f t="shared" si="29"/>
        <v/>
      </c>
      <c r="Q121" s="293" t="str">
        <f t="shared" si="22"/>
        <v/>
      </c>
      <c r="R121" s="54">
        <f t="shared" si="23"/>
        <v>0</v>
      </c>
      <c r="S121" s="4"/>
      <c r="T121" s="134"/>
      <c r="U121" s="130"/>
      <c r="V121" s="130"/>
      <c r="W121" s="130"/>
      <c r="X121" s="141" t="str">
        <f t="shared" si="24"/>
        <v/>
      </c>
      <c r="Y121" s="141" t="str">
        <f t="shared" si="25"/>
        <v/>
      </c>
      <c r="Z121" s="142">
        <f t="shared" si="26"/>
        <v>0</v>
      </c>
      <c r="AA121" s="142">
        <f t="shared" si="27"/>
        <v>0</v>
      </c>
      <c r="AB121" s="143"/>
      <c r="AC121" s="217"/>
      <c r="AD121" s="159"/>
      <c r="AE121" s="159"/>
      <c r="AF121" s="159"/>
      <c r="AG121" s="159"/>
      <c r="AH121" s="159"/>
    </row>
    <row r="122" spans="1:34" ht="15.5">
      <c r="A122" s="229" t="str">
        <f t="shared" si="28"/>
        <v>Hide</v>
      </c>
      <c r="B122" s="230"/>
      <c r="C122" s="231">
        <v>91</v>
      </c>
      <c r="D122" s="380"/>
      <c r="E122" s="381"/>
      <c r="F122" s="168"/>
      <c r="G122" s="169"/>
      <c r="H122" s="168"/>
      <c r="I122" s="168"/>
      <c r="J122" s="170"/>
      <c r="K122" s="173"/>
      <c r="L122" s="172"/>
      <c r="M122" s="52" t="str">
        <f t="shared" si="19"/>
        <v/>
      </c>
      <c r="N122" s="53" t="str">
        <f t="shared" si="20"/>
        <v/>
      </c>
      <c r="O122" s="126" t="str">
        <f t="shared" si="21"/>
        <v/>
      </c>
      <c r="P122" s="54" t="str">
        <f t="shared" si="29"/>
        <v/>
      </c>
      <c r="Q122" s="293" t="str">
        <f t="shared" si="22"/>
        <v/>
      </c>
      <c r="R122" s="54">
        <f t="shared" si="23"/>
        <v>0</v>
      </c>
      <c r="S122" s="4"/>
      <c r="T122" s="134"/>
      <c r="U122" s="130"/>
      <c r="V122" s="130"/>
      <c r="W122" s="130"/>
      <c r="X122" s="141" t="str">
        <f t="shared" si="24"/>
        <v/>
      </c>
      <c r="Y122" s="141" t="str">
        <f t="shared" si="25"/>
        <v/>
      </c>
      <c r="Z122" s="142">
        <f t="shared" si="26"/>
        <v>0</v>
      </c>
      <c r="AA122" s="142">
        <f t="shared" si="27"/>
        <v>0</v>
      </c>
      <c r="AB122" s="143"/>
      <c r="AC122" s="217"/>
      <c r="AD122" s="159"/>
      <c r="AE122" s="159"/>
      <c r="AF122" s="159"/>
      <c r="AG122" s="159"/>
      <c r="AH122" s="159"/>
    </row>
    <row r="123" spans="1:34" ht="15.5">
      <c r="A123" s="229" t="str">
        <f t="shared" si="28"/>
        <v>Hide</v>
      </c>
      <c r="B123" s="230"/>
      <c r="C123" s="231">
        <v>92</v>
      </c>
      <c r="D123" s="380"/>
      <c r="E123" s="381"/>
      <c r="F123" s="168"/>
      <c r="G123" s="169"/>
      <c r="H123" s="168"/>
      <c r="I123" s="168"/>
      <c r="J123" s="170"/>
      <c r="K123" s="173"/>
      <c r="L123" s="172"/>
      <c r="M123" s="52" t="str">
        <f t="shared" si="19"/>
        <v/>
      </c>
      <c r="N123" s="53" t="str">
        <f t="shared" si="20"/>
        <v/>
      </c>
      <c r="O123" s="126" t="str">
        <f t="shared" si="21"/>
        <v/>
      </c>
      <c r="P123" s="54" t="str">
        <f t="shared" si="29"/>
        <v/>
      </c>
      <c r="Q123" s="293" t="str">
        <f t="shared" si="22"/>
        <v/>
      </c>
      <c r="R123" s="54">
        <f t="shared" si="23"/>
        <v>0</v>
      </c>
      <c r="S123" s="4"/>
      <c r="T123" s="134"/>
      <c r="U123" s="130"/>
      <c r="V123" s="130"/>
      <c r="W123" s="130"/>
      <c r="X123" s="141" t="str">
        <f t="shared" si="24"/>
        <v/>
      </c>
      <c r="Y123" s="141" t="str">
        <f t="shared" si="25"/>
        <v/>
      </c>
      <c r="Z123" s="142">
        <f t="shared" si="26"/>
        <v>0</v>
      </c>
      <c r="AA123" s="142">
        <f t="shared" si="27"/>
        <v>0</v>
      </c>
      <c r="AB123" s="143"/>
      <c r="AC123" s="217"/>
      <c r="AD123" s="159"/>
      <c r="AE123" s="159"/>
      <c r="AF123" s="159"/>
      <c r="AG123" s="159"/>
      <c r="AH123" s="159"/>
    </row>
    <row r="124" spans="1:34" ht="15.5">
      <c r="A124" s="229" t="str">
        <f t="shared" si="28"/>
        <v>Hide</v>
      </c>
      <c r="B124" s="230"/>
      <c r="C124" s="231">
        <v>93</v>
      </c>
      <c r="D124" s="380"/>
      <c r="E124" s="381"/>
      <c r="F124" s="168"/>
      <c r="G124" s="169"/>
      <c r="H124" s="168"/>
      <c r="I124" s="168"/>
      <c r="J124" s="170"/>
      <c r="K124" s="173"/>
      <c r="L124" s="172"/>
      <c r="M124" s="52" t="str">
        <f t="shared" si="19"/>
        <v/>
      </c>
      <c r="N124" s="53" t="str">
        <f t="shared" si="20"/>
        <v/>
      </c>
      <c r="O124" s="126" t="str">
        <f t="shared" si="21"/>
        <v/>
      </c>
      <c r="P124" s="54" t="str">
        <f t="shared" si="29"/>
        <v/>
      </c>
      <c r="Q124" s="293" t="str">
        <f t="shared" si="22"/>
        <v/>
      </c>
      <c r="R124" s="54">
        <f t="shared" si="23"/>
        <v>0</v>
      </c>
      <c r="S124" s="4"/>
      <c r="T124" s="134"/>
      <c r="U124" s="130"/>
      <c r="V124" s="130"/>
      <c r="W124" s="130"/>
      <c r="X124" s="141" t="str">
        <f t="shared" si="24"/>
        <v/>
      </c>
      <c r="Y124" s="141" t="str">
        <f t="shared" si="25"/>
        <v/>
      </c>
      <c r="Z124" s="142">
        <f t="shared" si="26"/>
        <v>0</v>
      </c>
      <c r="AA124" s="142">
        <f t="shared" si="27"/>
        <v>0</v>
      </c>
      <c r="AB124" s="143"/>
      <c r="AC124" s="217"/>
      <c r="AD124" s="159"/>
      <c r="AE124" s="159"/>
      <c r="AF124" s="159"/>
      <c r="AG124" s="159"/>
      <c r="AH124" s="159"/>
    </row>
    <row r="125" spans="1:34" ht="15.5">
      <c r="A125" s="229" t="str">
        <f t="shared" si="28"/>
        <v>Hide</v>
      </c>
      <c r="B125" s="230"/>
      <c r="C125" s="231">
        <v>94</v>
      </c>
      <c r="D125" s="380"/>
      <c r="E125" s="381"/>
      <c r="F125" s="168"/>
      <c r="G125" s="169"/>
      <c r="H125" s="168"/>
      <c r="I125" s="168"/>
      <c r="J125" s="170"/>
      <c r="K125" s="173"/>
      <c r="L125" s="172"/>
      <c r="M125" s="52" t="str">
        <f t="shared" si="19"/>
        <v/>
      </c>
      <c r="N125" s="53" t="str">
        <f t="shared" si="20"/>
        <v/>
      </c>
      <c r="O125" s="126" t="str">
        <f t="shared" si="21"/>
        <v/>
      </c>
      <c r="P125" s="54" t="str">
        <f t="shared" si="29"/>
        <v/>
      </c>
      <c r="Q125" s="293" t="str">
        <f t="shared" si="22"/>
        <v/>
      </c>
      <c r="R125" s="54">
        <f t="shared" si="23"/>
        <v>0</v>
      </c>
      <c r="S125" s="4"/>
      <c r="T125" s="134"/>
      <c r="U125" s="130"/>
      <c r="V125" s="130"/>
      <c r="W125" s="130"/>
      <c r="X125" s="141" t="str">
        <f t="shared" si="24"/>
        <v/>
      </c>
      <c r="Y125" s="141" t="str">
        <f t="shared" si="25"/>
        <v/>
      </c>
      <c r="Z125" s="142">
        <f t="shared" si="26"/>
        <v>0</v>
      </c>
      <c r="AA125" s="142">
        <f t="shared" si="27"/>
        <v>0</v>
      </c>
      <c r="AB125" s="143"/>
      <c r="AC125" s="217"/>
      <c r="AD125" s="159"/>
      <c r="AE125" s="159"/>
      <c r="AF125" s="159"/>
      <c r="AG125" s="159"/>
      <c r="AH125" s="159"/>
    </row>
    <row r="126" spans="1:34" ht="15.5">
      <c r="A126" s="229" t="str">
        <f t="shared" si="28"/>
        <v>Hide</v>
      </c>
      <c r="B126" s="230"/>
      <c r="C126" s="231">
        <v>95</v>
      </c>
      <c r="D126" s="380"/>
      <c r="E126" s="381"/>
      <c r="F126" s="168"/>
      <c r="G126" s="169"/>
      <c r="H126" s="168"/>
      <c r="I126" s="168"/>
      <c r="J126" s="170"/>
      <c r="K126" s="173"/>
      <c r="L126" s="172"/>
      <c r="M126" s="52" t="str">
        <f t="shared" si="19"/>
        <v/>
      </c>
      <c r="N126" s="53" t="str">
        <f t="shared" si="20"/>
        <v/>
      </c>
      <c r="O126" s="126" t="str">
        <f t="shared" si="21"/>
        <v/>
      </c>
      <c r="P126" s="54" t="str">
        <f t="shared" si="29"/>
        <v/>
      </c>
      <c r="Q126" s="293" t="str">
        <f t="shared" si="22"/>
        <v/>
      </c>
      <c r="R126" s="54">
        <f t="shared" si="23"/>
        <v>0</v>
      </c>
      <c r="S126" s="4"/>
      <c r="T126" s="134"/>
      <c r="U126" s="130"/>
      <c r="V126" s="130"/>
      <c r="W126" s="130"/>
      <c r="X126" s="141" t="str">
        <f t="shared" si="24"/>
        <v/>
      </c>
      <c r="Y126" s="141" t="str">
        <f t="shared" si="25"/>
        <v/>
      </c>
      <c r="Z126" s="142">
        <f t="shared" si="26"/>
        <v>0</v>
      </c>
      <c r="AA126" s="142">
        <f t="shared" si="27"/>
        <v>0</v>
      </c>
      <c r="AB126" s="143"/>
      <c r="AC126" s="217"/>
      <c r="AD126" s="159"/>
      <c r="AE126" s="159"/>
      <c r="AF126" s="159"/>
      <c r="AG126" s="159"/>
      <c r="AH126" s="159"/>
    </row>
    <row r="127" spans="1:34" ht="15.5">
      <c r="A127" s="229" t="str">
        <f t="shared" si="28"/>
        <v>Hide</v>
      </c>
      <c r="B127" s="230"/>
      <c r="C127" s="231">
        <v>96</v>
      </c>
      <c r="D127" s="380"/>
      <c r="E127" s="381"/>
      <c r="F127" s="168"/>
      <c r="G127" s="169"/>
      <c r="H127" s="168"/>
      <c r="I127" s="168"/>
      <c r="J127" s="170"/>
      <c r="K127" s="173"/>
      <c r="L127" s="172"/>
      <c r="M127" s="52" t="str">
        <f t="shared" si="19"/>
        <v/>
      </c>
      <c r="N127" s="53" t="str">
        <f t="shared" si="20"/>
        <v/>
      </c>
      <c r="O127" s="126" t="str">
        <f t="shared" si="21"/>
        <v/>
      </c>
      <c r="P127" s="54" t="str">
        <f t="shared" si="29"/>
        <v/>
      </c>
      <c r="Q127" s="293" t="str">
        <f t="shared" si="22"/>
        <v/>
      </c>
      <c r="R127" s="54">
        <f t="shared" si="23"/>
        <v>0</v>
      </c>
      <c r="S127" s="4"/>
      <c r="T127" s="134"/>
      <c r="U127" s="130"/>
      <c r="V127" s="130"/>
      <c r="W127" s="130"/>
      <c r="X127" s="141" t="str">
        <f t="shared" si="24"/>
        <v/>
      </c>
      <c r="Y127" s="141" t="str">
        <f t="shared" si="25"/>
        <v/>
      </c>
      <c r="Z127" s="142">
        <f t="shared" si="26"/>
        <v>0</v>
      </c>
      <c r="AA127" s="142">
        <f t="shared" si="27"/>
        <v>0</v>
      </c>
      <c r="AB127" s="143"/>
      <c r="AC127" s="217"/>
      <c r="AD127" s="159"/>
      <c r="AE127" s="159"/>
      <c r="AF127" s="159"/>
      <c r="AG127" s="159"/>
      <c r="AH127" s="159"/>
    </row>
    <row r="128" spans="1:34" ht="15.5">
      <c r="A128" s="229" t="str">
        <f t="shared" si="28"/>
        <v>Hide</v>
      </c>
      <c r="B128" s="230"/>
      <c r="C128" s="231">
        <v>97</v>
      </c>
      <c r="D128" s="380"/>
      <c r="E128" s="381"/>
      <c r="F128" s="168"/>
      <c r="G128" s="169"/>
      <c r="H128" s="168"/>
      <c r="I128" s="168"/>
      <c r="J128" s="170"/>
      <c r="K128" s="173"/>
      <c r="L128" s="172"/>
      <c r="M128" s="52" t="str">
        <f t="shared" si="19"/>
        <v/>
      </c>
      <c r="N128" s="53" t="str">
        <f t="shared" si="20"/>
        <v/>
      </c>
      <c r="O128" s="126" t="str">
        <f t="shared" si="21"/>
        <v/>
      </c>
      <c r="P128" s="54" t="str">
        <f t="shared" si="29"/>
        <v/>
      </c>
      <c r="Q128" s="293" t="str">
        <f t="shared" si="22"/>
        <v/>
      </c>
      <c r="R128" s="54">
        <f t="shared" si="23"/>
        <v>0</v>
      </c>
      <c r="S128" s="4"/>
      <c r="T128" s="134"/>
      <c r="U128" s="130"/>
      <c r="V128" s="130"/>
      <c r="W128" s="130"/>
      <c r="X128" s="141" t="str">
        <f t="shared" si="24"/>
        <v/>
      </c>
      <c r="Y128" s="141" t="str">
        <f t="shared" si="25"/>
        <v/>
      </c>
      <c r="Z128" s="142">
        <f t="shared" si="26"/>
        <v>0</v>
      </c>
      <c r="AA128" s="142">
        <f t="shared" si="27"/>
        <v>0</v>
      </c>
      <c r="AB128" s="143"/>
      <c r="AC128" s="217"/>
      <c r="AD128" s="159"/>
      <c r="AE128" s="159"/>
      <c r="AF128" s="159"/>
      <c r="AG128" s="159"/>
      <c r="AH128" s="159"/>
    </row>
    <row r="129" spans="1:34" ht="15.5">
      <c r="A129" s="229" t="str">
        <f t="shared" si="28"/>
        <v>Hide</v>
      </c>
      <c r="B129" s="230"/>
      <c r="C129" s="231">
        <v>98</v>
      </c>
      <c r="D129" s="380"/>
      <c r="E129" s="381"/>
      <c r="F129" s="168"/>
      <c r="G129" s="169"/>
      <c r="H129" s="168"/>
      <c r="I129" s="168"/>
      <c r="J129" s="170"/>
      <c r="K129" s="173"/>
      <c r="L129" s="172"/>
      <c r="M129" s="52" t="str">
        <f t="shared" si="19"/>
        <v/>
      </c>
      <c r="N129" s="53" t="str">
        <f t="shared" si="20"/>
        <v/>
      </c>
      <c r="O129" s="126" t="str">
        <f t="shared" si="21"/>
        <v/>
      </c>
      <c r="P129" s="54" t="str">
        <f t="shared" si="29"/>
        <v/>
      </c>
      <c r="Q129" s="293" t="str">
        <f t="shared" si="22"/>
        <v/>
      </c>
      <c r="R129" s="54">
        <f t="shared" si="23"/>
        <v>0</v>
      </c>
      <c r="S129" s="4"/>
      <c r="T129" s="134"/>
      <c r="U129" s="130"/>
      <c r="V129" s="130"/>
      <c r="W129" s="130"/>
      <c r="X129" s="141" t="str">
        <f t="shared" si="24"/>
        <v/>
      </c>
      <c r="Y129" s="141" t="str">
        <f t="shared" si="25"/>
        <v/>
      </c>
      <c r="Z129" s="142">
        <f t="shared" si="26"/>
        <v>0</v>
      </c>
      <c r="AA129" s="142">
        <f t="shared" si="27"/>
        <v>0</v>
      </c>
      <c r="AB129" s="143"/>
      <c r="AC129" s="217"/>
      <c r="AD129" s="159"/>
      <c r="AE129" s="159"/>
      <c r="AF129" s="159"/>
      <c r="AG129" s="159"/>
      <c r="AH129" s="159"/>
    </row>
    <row r="130" spans="1:34" ht="15.5">
      <c r="A130" s="229" t="str">
        <f t="shared" si="28"/>
        <v>Hide</v>
      </c>
      <c r="B130" s="230"/>
      <c r="C130" s="231">
        <v>99</v>
      </c>
      <c r="D130" s="380"/>
      <c r="E130" s="381"/>
      <c r="F130" s="168"/>
      <c r="G130" s="169"/>
      <c r="H130" s="168"/>
      <c r="I130" s="168"/>
      <c r="J130" s="170"/>
      <c r="K130" s="173"/>
      <c r="L130" s="172"/>
      <c r="M130" s="52" t="str">
        <f t="shared" si="19"/>
        <v/>
      </c>
      <c r="N130" s="53" t="str">
        <f t="shared" si="20"/>
        <v/>
      </c>
      <c r="O130" s="126" t="str">
        <f t="shared" si="21"/>
        <v/>
      </c>
      <c r="P130" s="54" t="str">
        <f t="shared" si="29"/>
        <v/>
      </c>
      <c r="Q130" s="293" t="str">
        <f t="shared" si="22"/>
        <v/>
      </c>
      <c r="R130" s="54">
        <f t="shared" si="23"/>
        <v>0</v>
      </c>
      <c r="S130" s="4"/>
      <c r="T130" s="134"/>
      <c r="U130" s="130"/>
      <c r="V130" s="130"/>
      <c r="W130" s="130"/>
      <c r="X130" s="141" t="str">
        <f t="shared" si="24"/>
        <v/>
      </c>
      <c r="Y130" s="141" t="str">
        <f t="shared" si="25"/>
        <v/>
      </c>
      <c r="Z130" s="142">
        <f t="shared" si="26"/>
        <v>0</v>
      </c>
      <c r="AA130" s="142">
        <f t="shared" si="27"/>
        <v>0</v>
      </c>
      <c r="AB130" s="143"/>
      <c r="AC130" s="217"/>
      <c r="AD130" s="159"/>
      <c r="AE130" s="159"/>
      <c r="AF130" s="159"/>
      <c r="AG130" s="159"/>
      <c r="AH130" s="159"/>
    </row>
    <row r="131" spans="1:34" ht="15.5">
      <c r="A131" s="229" t="str">
        <f t="shared" si="28"/>
        <v>Hide</v>
      </c>
      <c r="B131" s="230"/>
      <c r="C131" s="231">
        <v>100</v>
      </c>
      <c r="D131" s="380"/>
      <c r="E131" s="381"/>
      <c r="F131" s="168"/>
      <c r="G131" s="169"/>
      <c r="H131" s="168"/>
      <c r="I131" s="168"/>
      <c r="J131" s="170"/>
      <c r="K131" s="173"/>
      <c r="L131" s="172"/>
      <c r="M131" s="52" t="str">
        <f t="shared" si="19"/>
        <v/>
      </c>
      <c r="N131" s="53" t="str">
        <f t="shared" si="20"/>
        <v/>
      </c>
      <c r="O131" s="126" t="str">
        <f t="shared" si="21"/>
        <v/>
      </c>
      <c r="P131" s="54" t="str">
        <f t="shared" si="29"/>
        <v/>
      </c>
      <c r="Q131" s="293" t="str">
        <f t="shared" si="22"/>
        <v/>
      </c>
      <c r="R131" s="54">
        <f t="shared" si="23"/>
        <v>0</v>
      </c>
      <c r="S131" s="4"/>
      <c r="T131" s="134"/>
      <c r="U131" s="130"/>
      <c r="V131" s="130"/>
      <c r="W131" s="130"/>
      <c r="X131" s="141" t="str">
        <f t="shared" si="24"/>
        <v/>
      </c>
      <c r="Y131" s="141" t="str">
        <f t="shared" si="25"/>
        <v/>
      </c>
      <c r="Z131" s="142">
        <f t="shared" si="26"/>
        <v>0</v>
      </c>
      <c r="AA131" s="142">
        <f t="shared" si="27"/>
        <v>0</v>
      </c>
      <c r="AB131" s="143"/>
      <c r="AC131" s="217"/>
      <c r="AD131" s="159"/>
      <c r="AE131" s="159"/>
      <c r="AF131" s="159"/>
      <c r="AG131" s="159"/>
      <c r="AH131" s="159"/>
    </row>
    <row r="132" spans="1:34" ht="31">
      <c r="A132" s="237"/>
      <c r="B132" s="33"/>
      <c r="C132" s="65"/>
      <c r="D132" s="65"/>
      <c r="E132" s="65"/>
      <c r="F132" s="65"/>
      <c r="G132" s="65"/>
      <c r="H132" s="65"/>
      <c r="I132" s="65"/>
      <c r="J132" s="12"/>
      <c r="K132" s="398" t="s">
        <v>36</v>
      </c>
      <c r="L132" s="399"/>
      <c r="M132" s="399"/>
      <c r="N132" s="400"/>
      <c r="O132" s="181" t="s">
        <v>42</v>
      </c>
      <c r="P132" s="181" t="s">
        <v>40</v>
      </c>
      <c r="Q132" s="181" t="s">
        <v>122</v>
      </c>
      <c r="R132" s="181" t="s">
        <v>27</v>
      </c>
      <c r="S132" s="4"/>
      <c r="T132" s="134"/>
      <c r="U132" s="130"/>
      <c r="V132" s="130"/>
      <c r="W132" s="130"/>
      <c r="X132" s="84"/>
      <c r="Y132" s="84"/>
      <c r="Z132" s="85"/>
      <c r="AA132" s="84"/>
      <c r="AB132" s="146"/>
      <c r="AC132" s="146"/>
      <c r="AD132" s="220"/>
      <c r="AE132" s="220"/>
      <c r="AF132" s="220"/>
      <c r="AG132" s="220"/>
      <c r="AH132" s="159"/>
    </row>
    <row r="133" spans="1:34" ht="15.5">
      <c r="A133" s="237"/>
      <c r="B133" s="37"/>
      <c r="C133" s="147"/>
      <c r="D133" s="81"/>
      <c r="E133" s="148"/>
      <c r="F133" s="149"/>
      <c r="G133" s="149"/>
      <c r="H133" s="149"/>
      <c r="I133" s="149"/>
      <c r="J133" s="14"/>
      <c r="K133" s="182"/>
      <c r="L133" s="183"/>
      <c r="M133" s="183" t="s">
        <v>31</v>
      </c>
      <c r="N133" s="184" t="s">
        <v>11</v>
      </c>
      <c r="O133" s="56">
        <f>ROUND(SUMPRODUCT(($X$23:$X$131=2)*($Y$23:$Y$131=1),$O$23:$O$131),2)</f>
        <v>0</v>
      </c>
      <c r="P133" s="57">
        <f>ROUND(SUMPRODUCT(($X$23:$X$131=2)*($Y$23:$Y$131=1),$P$23:$P$131),2)</f>
        <v>0</v>
      </c>
      <c r="Q133" s="293">
        <f>IF(P133="","",P133*0.175)</f>
        <v>0</v>
      </c>
      <c r="R133" s="57">
        <f>+Q133+P133</f>
        <v>0</v>
      </c>
      <c r="S133" s="4"/>
      <c r="T133" s="134"/>
      <c r="U133" s="130"/>
      <c r="V133" s="130"/>
      <c r="W133" s="130"/>
      <c r="X133" s="107"/>
      <c r="Y133" s="108"/>
      <c r="Z133" s="109"/>
      <c r="AA133" s="110"/>
      <c r="AB133" s="146"/>
      <c r="AC133" s="146"/>
      <c r="AD133" s="220"/>
      <c r="AE133" s="220"/>
      <c r="AF133" s="220"/>
      <c r="AG133" s="220"/>
      <c r="AH133" s="159"/>
    </row>
    <row r="134" spans="1:34" ht="15.5">
      <c r="A134" s="237"/>
      <c r="B134" s="37"/>
      <c r="C134" s="150"/>
      <c r="D134" s="64"/>
      <c r="E134" s="64"/>
      <c r="F134" s="55"/>
      <c r="G134" s="55"/>
      <c r="H134" s="55"/>
      <c r="I134" s="55"/>
      <c r="J134" s="14"/>
      <c r="K134" s="185"/>
      <c r="L134" s="186"/>
      <c r="M134" s="186"/>
      <c r="N134" s="187" t="s">
        <v>12</v>
      </c>
      <c r="O134" s="56">
        <f>ROUND(SUMPRODUCT(($X$23:$X$131=1)*($Y$23:$Y$131=1),$O$23:$O$131),2)</f>
        <v>0</v>
      </c>
      <c r="P134" s="57">
        <f>ROUND(SUMPRODUCT(($X$23:$X$131=1)*($Y$23:$Y$131=1),$P$23:$P$131),2)</f>
        <v>0</v>
      </c>
      <c r="Q134" s="293">
        <f t="shared" si="22"/>
        <v>0</v>
      </c>
      <c r="R134" s="57">
        <f t="shared" ref="R134:R140" si="30">+Q134+P134</f>
        <v>0</v>
      </c>
      <c r="S134" s="4"/>
      <c r="T134" s="134"/>
      <c r="U134" s="130"/>
      <c r="V134" s="130"/>
      <c r="W134" s="130"/>
      <c r="X134" s="107"/>
      <c r="Y134" s="108"/>
      <c r="Z134" s="109"/>
      <c r="AA134" s="110"/>
      <c r="AB134" s="146"/>
      <c r="AC134" s="146"/>
      <c r="AD134" s="220"/>
      <c r="AE134" s="220"/>
      <c r="AF134" s="220"/>
      <c r="AG134" s="220"/>
      <c r="AH134" s="159"/>
    </row>
    <row r="135" spans="1:34" ht="15.5">
      <c r="A135" s="237"/>
      <c r="B135" s="37"/>
      <c r="C135" s="150"/>
      <c r="D135" s="64"/>
      <c r="E135" s="64"/>
      <c r="F135" s="55"/>
      <c r="G135" s="55"/>
      <c r="H135" s="55"/>
      <c r="I135" s="55"/>
      <c r="J135" s="14"/>
      <c r="K135" s="185"/>
      <c r="L135" s="186"/>
      <c r="M135" s="186"/>
      <c r="N135" s="187" t="s">
        <v>10</v>
      </c>
      <c r="O135" s="56">
        <f>ROUND(SUMPRODUCT(($X$23:$X$131=3)*($Y$23:$Y$131=1),$O$23:$O$131),2)</f>
        <v>0</v>
      </c>
      <c r="P135" s="57">
        <f>ROUND(SUMPRODUCT(($X$23:$X$131=3)*($Y$23:$Y$131=1),$P$23:$P$131),2)</f>
        <v>0</v>
      </c>
      <c r="Q135" s="293">
        <f t="shared" si="22"/>
        <v>0</v>
      </c>
      <c r="R135" s="57">
        <f>+Q135+P135</f>
        <v>0</v>
      </c>
      <c r="S135" s="4"/>
      <c r="T135" s="134"/>
      <c r="U135" s="130"/>
      <c r="V135" s="130"/>
      <c r="W135" s="130"/>
      <c r="X135" s="107"/>
      <c r="Y135" s="108"/>
      <c r="Z135" s="109"/>
      <c r="AA135" s="110"/>
      <c r="AB135" s="146"/>
      <c r="AC135" s="146"/>
      <c r="AD135" s="220"/>
      <c r="AE135" s="220"/>
      <c r="AF135" s="220"/>
      <c r="AG135" s="220"/>
      <c r="AH135" s="159"/>
    </row>
    <row r="136" spans="1:34" ht="15.5">
      <c r="A136" s="237"/>
      <c r="B136" s="37"/>
      <c r="C136" s="150"/>
      <c r="D136" s="64"/>
      <c r="E136" s="64"/>
      <c r="F136" s="55"/>
      <c r="G136" s="55"/>
      <c r="H136" s="55"/>
      <c r="I136" s="55"/>
      <c r="J136" s="14"/>
      <c r="K136" s="185"/>
      <c r="L136" s="186"/>
      <c r="M136" s="186"/>
      <c r="N136" s="187" t="s">
        <v>84</v>
      </c>
      <c r="O136" s="56">
        <f>ROUND(SUMPRODUCT(($X$23:$X$131=4)*($Y$23:$Y$131=1),$O$23:$O$131),2)</f>
        <v>0</v>
      </c>
      <c r="P136" s="57">
        <f>ROUND(SUMPRODUCT(($X$23:$X$131=4)*($Y$23:$Y$131=1),$P$23:$P$131),2)</f>
        <v>0</v>
      </c>
      <c r="Q136" s="293">
        <f t="shared" si="22"/>
        <v>0</v>
      </c>
      <c r="R136" s="57">
        <f>+Q136+P136</f>
        <v>0</v>
      </c>
      <c r="S136" s="4"/>
      <c r="T136" s="134"/>
      <c r="U136" s="130"/>
      <c r="V136" s="130"/>
      <c r="W136" s="130"/>
      <c r="X136" s="107"/>
      <c r="Y136" s="108"/>
      <c r="Z136" s="109"/>
      <c r="AA136" s="110"/>
      <c r="AB136" s="146"/>
      <c r="AC136" s="146"/>
      <c r="AD136" s="220"/>
      <c r="AE136" s="220"/>
      <c r="AF136" s="220"/>
      <c r="AG136" s="220"/>
      <c r="AH136" s="159"/>
    </row>
    <row r="137" spans="1:34" ht="15.5">
      <c r="A137" s="237"/>
      <c r="B137" s="38"/>
      <c r="C137" s="150"/>
      <c r="D137" s="64"/>
      <c r="E137" s="64"/>
      <c r="F137" s="79"/>
      <c r="G137" s="79"/>
      <c r="H137" s="79"/>
      <c r="I137" s="76"/>
      <c r="J137" s="44"/>
      <c r="K137" s="188"/>
      <c r="L137" s="189"/>
      <c r="M137" s="190"/>
      <c r="N137" s="191" t="s">
        <v>24</v>
      </c>
      <c r="O137" s="58">
        <f>SUM(O133:O135)</f>
        <v>0</v>
      </c>
      <c r="P137" s="59">
        <f>SUM(P133:P136)</f>
        <v>0</v>
      </c>
      <c r="Q137" s="293">
        <f t="shared" si="22"/>
        <v>0</v>
      </c>
      <c r="R137" s="59">
        <f>+Q137+P137</f>
        <v>0</v>
      </c>
      <c r="S137" s="4"/>
      <c r="T137" s="134"/>
      <c r="U137" s="151"/>
      <c r="V137" s="130"/>
      <c r="W137" s="130"/>
      <c r="X137" s="111"/>
      <c r="Y137" s="112"/>
      <c r="Z137" s="105"/>
      <c r="AA137" s="113"/>
      <c r="AB137" s="146"/>
      <c r="AC137" s="146"/>
      <c r="AD137" s="220"/>
      <c r="AE137" s="220"/>
      <c r="AF137" s="220"/>
      <c r="AG137" s="220"/>
      <c r="AH137" s="159"/>
    </row>
    <row r="138" spans="1:34" ht="15.5">
      <c r="A138" s="237"/>
      <c r="B138" s="37"/>
      <c r="C138" s="150"/>
      <c r="D138" s="64"/>
      <c r="E138" s="64"/>
      <c r="F138" s="152"/>
      <c r="G138" s="152"/>
      <c r="H138" s="152"/>
      <c r="I138" s="77"/>
      <c r="J138" s="14"/>
      <c r="K138" s="192"/>
      <c r="L138" s="183"/>
      <c r="M138" s="183" t="s">
        <v>32</v>
      </c>
      <c r="N138" s="183" t="s">
        <v>11</v>
      </c>
      <c r="O138" s="56">
        <f>ROUND(SUMPRODUCT(($X$23:$X$131=2)*($Y$23:$Y$131=2),$O$23:$O$131),2)</f>
        <v>0</v>
      </c>
      <c r="P138" s="57">
        <f>ROUND(SUMPRODUCT(($X$23:$X$131=2)*($Y$23:$Y$131=2),$P$23:$P$131),2)</f>
        <v>0</v>
      </c>
      <c r="Q138" s="293">
        <f t="shared" si="22"/>
        <v>0</v>
      </c>
      <c r="R138" s="57">
        <f t="shared" si="30"/>
        <v>0</v>
      </c>
      <c r="S138" s="4"/>
      <c r="T138" s="134"/>
      <c r="U138" s="130"/>
      <c r="V138" s="130"/>
      <c r="W138" s="130"/>
      <c r="X138" s="107"/>
      <c r="Y138" s="108"/>
      <c r="Z138" s="114"/>
      <c r="AA138" s="110"/>
      <c r="AB138" s="146"/>
      <c r="AC138" s="146"/>
      <c r="AD138" s="220"/>
      <c r="AE138" s="220"/>
      <c r="AF138" s="220"/>
      <c r="AG138" s="220"/>
      <c r="AH138" s="159"/>
    </row>
    <row r="139" spans="1:34" ht="15.5">
      <c r="A139" s="237"/>
      <c r="B139" s="37"/>
      <c r="C139" s="150"/>
      <c r="D139" s="64"/>
      <c r="E139" s="64"/>
      <c r="F139" s="80"/>
      <c r="G139" s="80"/>
      <c r="H139" s="80"/>
      <c r="I139" s="78"/>
      <c r="J139" s="14"/>
      <c r="K139" s="185"/>
      <c r="L139" s="186"/>
      <c r="M139" s="186"/>
      <c r="N139" s="193" t="s">
        <v>12</v>
      </c>
      <c r="O139" s="56">
        <f>ROUND(SUMPRODUCT(($X$23:$X$131=1)*($Y$23:$Y$131=2),$O$23:$O$131),2)</f>
        <v>0</v>
      </c>
      <c r="P139" s="57">
        <f>ROUND(SUMPRODUCT(($X$23:$X$131=1)*($Y$23:$Y$131=2),$P$23:$P$131),2)</f>
        <v>0</v>
      </c>
      <c r="Q139" s="293">
        <f t="shared" si="22"/>
        <v>0</v>
      </c>
      <c r="R139" s="57">
        <f t="shared" si="30"/>
        <v>0</v>
      </c>
      <c r="S139" s="4"/>
      <c r="T139" s="134"/>
      <c r="U139" s="130"/>
      <c r="V139" s="130"/>
      <c r="W139" s="130"/>
      <c r="X139" s="107"/>
      <c r="Y139" s="108"/>
      <c r="Z139" s="109"/>
      <c r="AA139" s="110"/>
      <c r="AB139" s="146"/>
      <c r="AC139" s="146"/>
      <c r="AD139" s="220"/>
      <c r="AE139" s="220"/>
      <c r="AF139" s="220"/>
      <c r="AG139" s="220"/>
      <c r="AH139" s="159"/>
    </row>
    <row r="140" spans="1:34" ht="15.5">
      <c r="A140" s="237"/>
      <c r="B140" s="37"/>
      <c r="C140" s="81"/>
      <c r="D140" s="81"/>
      <c r="E140" s="62"/>
      <c r="F140" s="62"/>
      <c r="G140" s="62"/>
      <c r="H140" s="62"/>
      <c r="I140" s="62"/>
      <c r="J140" s="14"/>
      <c r="K140" s="185"/>
      <c r="L140" s="186"/>
      <c r="M140" s="186"/>
      <c r="N140" s="193" t="s">
        <v>10</v>
      </c>
      <c r="O140" s="56">
        <f>ROUND(SUMPRODUCT(($X$23:$X$131=3)*($Y$23:$Y$131=2),$O$23:$O$131),2)</f>
        <v>0</v>
      </c>
      <c r="P140" s="57">
        <f>ROUND(SUMPRODUCT(($X$23:$X$131=3)*($Y$23:$Y$131=2),$P$23:$P$131),2)</f>
        <v>0</v>
      </c>
      <c r="Q140" s="293">
        <f t="shared" si="22"/>
        <v>0</v>
      </c>
      <c r="R140" s="57">
        <f t="shared" si="30"/>
        <v>0</v>
      </c>
      <c r="S140" s="4"/>
      <c r="T140" s="134"/>
      <c r="U140" s="130"/>
      <c r="V140" s="130"/>
      <c r="W140" s="130"/>
      <c r="X140" s="107"/>
      <c r="Y140" s="108"/>
      <c r="Z140" s="109"/>
      <c r="AA140" s="110"/>
      <c r="AB140" s="146"/>
      <c r="AC140" s="146"/>
      <c r="AD140" s="220"/>
      <c r="AE140" s="220"/>
      <c r="AF140" s="220"/>
      <c r="AG140" s="220"/>
      <c r="AH140" s="159"/>
    </row>
    <row r="141" spans="1:34" ht="15.5">
      <c r="A141" s="237"/>
      <c r="B141" s="37"/>
      <c r="C141" s="81"/>
      <c r="D141" s="81"/>
      <c r="E141" s="62"/>
      <c r="F141" s="62"/>
      <c r="G141" s="62"/>
      <c r="H141" s="62"/>
      <c r="I141" s="62"/>
      <c r="J141" s="14"/>
      <c r="K141" s="185"/>
      <c r="L141" s="186"/>
      <c r="M141" s="186"/>
      <c r="N141" s="193" t="s">
        <v>84</v>
      </c>
      <c r="O141" s="56">
        <f>ROUND(SUMPRODUCT(($X$23:$X$131=4)*($Y$23:$Y$131=2),$O$23:$O$131),2)</f>
        <v>0</v>
      </c>
      <c r="P141" s="57">
        <f>ROUND(SUMPRODUCT(($X$23:$X$131=4)*($Y$23:$Y$131=2),$P$23:$P$131),2)</f>
        <v>0</v>
      </c>
      <c r="Q141" s="293">
        <f t="shared" si="22"/>
        <v>0</v>
      </c>
      <c r="R141" s="57">
        <f t="shared" ref="R141" si="31">+Q141+P141</f>
        <v>0</v>
      </c>
      <c r="S141" s="4"/>
      <c r="T141" s="134"/>
      <c r="U141" s="130"/>
      <c r="V141" s="130"/>
      <c r="W141" s="130"/>
      <c r="X141" s="107"/>
      <c r="Y141" s="108"/>
      <c r="Z141" s="109"/>
      <c r="AA141" s="110"/>
      <c r="AB141" s="146"/>
      <c r="AC141" s="146"/>
      <c r="AD141" s="220"/>
      <c r="AE141" s="220"/>
      <c r="AF141" s="220"/>
      <c r="AG141" s="220"/>
      <c r="AH141" s="159"/>
    </row>
    <row r="142" spans="1:34" ht="15.5">
      <c r="A142" s="237"/>
      <c r="B142" s="37"/>
      <c r="C142" s="81"/>
      <c r="D142" s="81"/>
      <c r="E142" s="81"/>
      <c r="F142" s="81"/>
      <c r="G142" s="81"/>
      <c r="H142" s="81"/>
      <c r="I142" s="81"/>
      <c r="J142" s="24"/>
      <c r="K142" s="194"/>
      <c r="L142" s="189"/>
      <c r="M142" s="190"/>
      <c r="N142" s="195" t="s">
        <v>24</v>
      </c>
      <c r="O142" s="58">
        <f>SUM(O138:O140)</f>
        <v>0</v>
      </c>
      <c r="P142" s="59">
        <f>SUM(P138:P141)</f>
        <v>0</v>
      </c>
      <c r="Q142" s="293">
        <f t="shared" si="22"/>
        <v>0</v>
      </c>
      <c r="R142" s="59">
        <f>+Q142+P142</f>
        <v>0</v>
      </c>
      <c r="S142" s="4"/>
      <c r="T142" s="134"/>
      <c r="U142" s="130"/>
      <c r="V142" s="130"/>
      <c r="W142" s="130"/>
      <c r="X142" s="115"/>
      <c r="Y142" s="112"/>
      <c r="Z142" s="116"/>
      <c r="AA142" s="113"/>
      <c r="AB142" s="146"/>
      <c r="AC142" s="146"/>
      <c r="AD142" s="220"/>
      <c r="AE142" s="220"/>
      <c r="AF142" s="220"/>
      <c r="AG142" s="220"/>
      <c r="AH142" s="159"/>
    </row>
    <row r="143" spans="1:34" ht="15.5">
      <c r="A143" s="237"/>
      <c r="B143" s="37"/>
      <c r="C143" s="81"/>
      <c r="D143" s="81"/>
      <c r="E143" s="81"/>
      <c r="F143" s="81"/>
      <c r="G143" s="81"/>
      <c r="H143" s="81"/>
      <c r="I143" s="81"/>
      <c r="J143" s="24"/>
      <c r="K143" s="196"/>
      <c r="L143" s="197"/>
      <c r="M143" s="198" t="s">
        <v>44</v>
      </c>
      <c r="N143" s="199"/>
      <c r="O143" s="123">
        <f>+O142+O137</f>
        <v>0</v>
      </c>
      <c r="P143" s="124">
        <f>+P142+P137</f>
        <v>0</v>
      </c>
      <c r="Q143" s="293">
        <f t="shared" si="22"/>
        <v>0</v>
      </c>
      <c r="R143" s="124">
        <f>+Q143+P143</f>
        <v>0</v>
      </c>
      <c r="S143" s="4"/>
      <c r="T143" s="134"/>
      <c r="U143" s="130"/>
      <c r="V143" s="130"/>
      <c r="W143" s="130"/>
      <c r="X143" s="115"/>
      <c r="Y143" s="117"/>
      <c r="Z143" s="116"/>
      <c r="AA143" s="118"/>
      <c r="AB143" s="146"/>
      <c r="AC143" s="146"/>
      <c r="AD143" s="220"/>
      <c r="AE143" s="220"/>
      <c r="AF143" s="220"/>
      <c r="AG143" s="220"/>
      <c r="AH143" s="159"/>
    </row>
    <row r="144" spans="1:34" ht="15.5">
      <c r="A144" s="237"/>
      <c r="B144" s="37"/>
      <c r="C144" s="81"/>
      <c r="D144" s="81"/>
      <c r="E144" s="81"/>
      <c r="F144" s="81"/>
      <c r="G144" s="81"/>
      <c r="H144" s="81"/>
      <c r="I144" s="81"/>
      <c r="J144" s="24"/>
      <c r="K144" s="200"/>
      <c r="L144" s="201"/>
      <c r="M144" s="202" t="s">
        <v>45</v>
      </c>
      <c r="N144" s="203"/>
      <c r="O144" s="204"/>
      <c r="P144" s="205"/>
      <c r="Q144" s="205"/>
      <c r="R144" s="59">
        <f>IFERROR(IF(O143=" ", " ",O143*150)," ")</f>
        <v>0</v>
      </c>
      <c r="S144" s="4"/>
      <c r="T144" s="134"/>
      <c r="U144" s="130"/>
      <c r="V144" s="130"/>
      <c r="W144" s="130"/>
      <c r="X144" s="115"/>
      <c r="Y144" s="117"/>
      <c r="Z144" s="116"/>
      <c r="AA144" s="118"/>
      <c r="AB144" s="146"/>
      <c r="AC144" s="146"/>
      <c r="AD144" s="220"/>
      <c r="AE144" s="220"/>
      <c r="AF144" s="220"/>
      <c r="AG144" s="220"/>
      <c r="AH144" s="159"/>
    </row>
    <row r="145" spans="1:34" ht="15.5">
      <c r="A145" s="237"/>
      <c r="B145" s="37"/>
      <c r="C145" s="81"/>
      <c r="D145" s="81"/>
      <c r="E145" s="81"/>
      <c r="F145" s="81"/>
      <c r="G145" s="81"/>
      <c r="H145" s="81"/>
      <c r="I145" s="81"/>
      <c r="J145" s="24"/>
      <c r="K145" s="200"/>
      <c r="L145" s="201"/>
      <c r="M145" s="202" t="s">
        <v>20</v>
      </c>
      <c r="N145" s="203"/>
      <c r="O145" s="204"/>
      <c r="P145" s="205"/>
      <c r="Q145" s="206"/>
      <c r="R145" s="59">
        <f>+R143+R144</f>
        <v>0</v>
      </c>
      <c r="S145" s="4"/>
      <c r="T145" s="134"/>
      <c r="U145" s="130"/>
      <c r="V145" s="130"/>
      <c r="W145" s="130"/>
      <c r="X145" s="115"/>
      <c r="Y145" s="117"/>
      <c r="Z145" s="116"/>
      <c r="AA145" s="118"/>
      <c r="AB145" s="146"/>
      <c r="AC145" s="146"/>
      <c r="AD145" s="220"/>
      <c r="AE145" s="220"/>
      <c r="AF145" s="220"/>
      <c r="AG145" s="220"/>
      <c r="AH145" s="159"/>
    </row>
    <row r="146" spans="1:34">
      <c r="A146" s="229"/>
      <c r="B146" s="33"/>
      <c r="C146" s="12"/>
      <c r="D146" s="12"/>
      <c r="E146" s="12"/>
      <c r="F146" s="12"/>
      <c r="G146" s="12"/>
      <c r="H146" s="12"/>
      <c r="I146" s="12"/>
      <c r="J146" s="12"/>
      <c r="K146" s="180"/>
      <c r="L146" s="180"/>
      <c r="M146" s="180"/>
      <c r="N146" s="180"/>
      <c r="O146" s="12"/>
      <c r="P146" s="25"/>
      <c r="Q146" s="25"/>
      <c r="R146" s="25"/>
      <c r="S146" s="26"/>
      <c r="T146" s="134"/>
      <c r="U146" s="130"/>
      <c r="V146" s="130"/>
      <c r="W146" s="130"/>
      <c r="X146" s="84"/>
      <c r="Y146" s="84"/>
      <c r="Z146" s="85"/>
      <c r="AA146" s="84"/>
      <c r="AB146" s="146"/>
      <c r="AC146" s="146"/>
      <c r="AD146" s="220"/>
      <c r="AE146" s="220"/>
      <c r="AF146" s="220"/>
      <c r="AG146" s="220"/>
      <c r="AH146" s="159"/>
    </row>
    <row r="147" spans="1:34">
      <c r="A147" s="238"/>
      <c r="B147" s="33"/>
      <c r="C147" s="2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28"/>
      <c r="Q147" s="28"/>
      <c r="R147" s="29"/>
      <c r="S147" s="26"/>
      <c r="T147" s="134"/>
      <c r="U147" s="130"/>
      <c r="V147" s="130"/>
      <c r="W147" s="130"/>
      <c r="X147" s="84"/>
      <c r="Y147" s="84"/>
      <c r="Z147" s="85"/>
      <c r="AA147" s="84"/>
      <c r="AB147" s="146"/>
      <c r="AC147" s="146"/>
      <c r="AD147" s="220"/>
      <c r="AE147" s="220"/>
      <c r="AF147" s="220"/>
      <c r="AG147" s="220"/>
      <c r="AH147" s="159"/>
    </row>
    <row r="148" spans="1:34" ht="15.5">
      <c r="A148" s="238"/>
      <c r="B148" s="36"/>
      <c r="C148" s="30"/>
      <c r="D148" s="60" t="s">
        <v>9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61"/>
      <c r="Q148" s="61"/>
      <c r="R148" s="66"/>
      <c r="S148" s="26"/>
      <c r="T148" s="134"/>
      <c r="U148" s="130"/>
      <c r="V148" s="130"/>
      <c r="W148" s="130"/>
      <c r="X148" s="98"/>
      <c r="Y148" s="98"/>
      <c r="Z148" s="99"/>
      <c r="AA148" s="98"/>
      <c r="AB148" s="146"/>
      <c r="AC148" s="146"/>
      <c r="AD148" s="220"/>
      <c r="AE148" s="220"/>
      <c r="AF148" s="220"/>
      <c r="AG148" s="220"/>
      <c r="AH148" s="159"/>
    </row>
    <row r="149" spans="1:34" ht="16" thickBot="1">
      <c r="A149" s="238"/>
      <c r="B149" s="33"/>
      <c r="C149" s="16"/>
      <c r="D149" s="62" t="s">
        <v>52</v>
      </c>
      <c r="E149" s="63"/>
      <c r="F149" s="63"/>
      <c r="G149" s="63"/>
      <c r="H149" s="63"/>
      <c r="I149" s="63"/>
      <c r="J149" s="63"/>
      <c r="K149" s="63"/>
      <c r="L149" s="5" t="s">
        <v>51</v>
      </c>
      <c r="M149" s="63"/>
      <c r="N149" s="49"/>
      <c r="O149" s="63"/>
      <c r="P149" s="63"/>
      <c r="Q149" s="63"/>
      <c r="R149" s="66"/>
      <c r="S149" s="26"/>
      <c r="T149" s="134"/>
      <c r="U149" s="130"/>
      <c r="V149" s="130"/>
      <c r="W149" s="130"/>
      <c r="X149" s="82"/>
      <c r="Y149" s="82"/>
      <c r="Z149" s="82"/>
      <c r="AA149" s="82"/>
      <c r="AB149" s="146"/>
      <c r="AC149" s="146"/>
      <c r="AD149" s="220"/>
      <c r="AE149" s="220"/>
      <c r="AF149" s="220"/>
      <c r="AG149" s="220"/>
      <c r="AH149" s="159"/>
    </row>
    <row r="150" spans="1:34" ht="15.75" customHeight="1">
      <c r="A150" s="238"/>
      <c r="B150" s="33"/>
      <c r="C150" s="16"/>
      <c r="D150" s="62" t="s">
        <v>164</v>
      </c>
      <c r="E150" s="63"/>
      <c r="F150" s="241"/>
      <c r="G150" s="241"/>
      <c r="H150" s="241"/>
      <c r="I150" s="241"/>
      <c r="J150" s="241"/>
      <c r="K150" s="241"/>
      <c r="L150" s="371"/>
      <c r="M150" s="370" t="str">
        <f>IF(L150="","*** Please make selection ***","")</f>
        <v>*** Please make selection ***</v>
      </c>
      <c r="N150" s="370"/>
      <c r="O150" s="370"/>
      <c r="P150" s="370"/>
      <c r="Q150" s="155"/>
      <c r="R150" s="66"/>
      <c r="S150" s="26"/>
      <c r="T150" s="134"/>
      <c r="U150" s="130"/>
      <c r="V150" s="130"/>
      <c r="W150" s="130"/>
      <c r="X150" s="82"/>
      <c r="Y150" s="82"/>
      <c r="Z150" s="82"/>
      <c r="AA150" s="82"/>
      <c r="AB150" s="146"/>
      <c r="AC150" s="146"/>
      <c r="AD150" s="220"/>
      <c r="AE150" s="220"/>
      <c r="AF150" s="220"/>
      <c r="AG150" s="220"/>
      <c r="AH150" s="159"/>
    </row>
    <row r="151" spans="1:34" ht="16" thickBot="1">
      <c r="A151" s="238"/>
      <c r="B151" s="33"/>
      <c r="C151" s="16"/>
      <c r="D151" s="64" t="s">
        <v>30</v>
      </c>
      <c r="E151" s="62"/>
      <c r="F151" s="373"/>
      <c r="G151" s="373"/>
      <c r="H151" s="373"/>
      <c r="I151" s="373"/>
      <c r="J151" s="241"/>
      <c r="K151" s="241"/>
      <c r="L151" s="372"/>
      <c r="M151" s="242"/>
      <c r="N151" s="243"/>
      <c r="O151" s="244"/>
      <c r="P151" s="244"/>
      <c r="Q151" s="65"/>
      <c r="R151" s="66"/>
      <c r="S151" s="26"/>
      <c r="T151" s="134"/>
      <c r="U151" s="130"/>
      <c r="V151" s="130"/>
      <c r="W151" s="130"/>
      <c r="X151" s="153"/>
      <c r="Y151" s="108"/>
      <c r="Z151" s="119"/>
      <c r="AA151" s="98"/>
      <c r="AB151" s="146"/>
      <c r="AC151" s="146"/>
      <c r="AD151" s="220"/>
      <c r="AE151" s="220"/>
      <c r="AF151" s="220"/>
      <c r="AG151" s="220"/>
      <c r="AH151" s="159"/>
    </row>
    <row r="152" spans="1:34" ht="15.5">
      <c r="A152" s="238"/>
      <c r="B152" s="33"/>
      <c r="C152" s="16"/>
      <c r="D152" s="67" t="s">
        <v>6</v>
      </c>
      <c r="E152" s="125"/>
      <c r="F152" s="373"/>
      <c r="G152" s="373"/>
      <c r="H152" s="373"/>
      <c r="I152" s="373"/>
      <c r="J152" s="241"/>
      <c r="K152" s="241"/>
      <c r="L152" s="241"/>
      <c r="M152" s="245"/>
      <c r="N152" s="243"/>
      <c r="O152" s="243"/>
      <c r="P152" s="243"/>
      <c r="Q152" s="49"/>
      <c r="R152" s="66"/>
      <c r="S152" s="26"/>
      <c r="T152" s="134"/>
      <c r="U152" s="130"/>
      <c r="V152" s="130"/>
      <c r="W152" s="130"/>
      <c r="X152" s="153"/>
      <c r="Y152" s="108"/>
      <c r="Z152" s="119"/>
      <c r="AA152" s="98"/>
      <c r="AB152" s="146"/>
      <c r="AC152" s="146"/>
      <c r="AD152" s="220"/>
      <c r="AE152" s="220"/>
      <c r="AF152" s="220"/>
      <c r="AG152" s="220"/>
      <c r="AH152" s="159"/>
    </row>
    <row r="153" spans="1:34" ht="15.5">
      <c r="A153" s="238"/>
      <c r="B153" s="33"/>
      <c r="C153" s="16"/>
      <c r="D153" s="67" t="s">
        <v>7</v>
      </c>
      <c r="E153" s="125"/>
      <c r="F153" s="373"/>
      <c r="G153" s="373"/>
      <c r="H153" s="373"/>
      <c r="I153" s="373"/>
      <c r="J153" s="241"/>
      <c r="K153" s="241"/>
      <c r="L153" s="241"/>
      <c r="M153" s="245"/>
      <c r="N153" s="246"/>
      <c r="O153" s="243"/>
      <c r="P153" s="243"/>
      <c r="Q153" s="49"/>
      <c r="R153" s="66"/>
      <c r="S153" s="26"/>
      <c r="T153" s="134"/>
      <c r="U153" s="130"/>
      <c r="V153" s="130"/>
      <c r="W153" s="130"/>
      <c r="X153" s="153"/>
      <c r="Y153" s="108"/>
      <c r="Z153" s="119"/>
      <c r="AA153" s="98"/>
      <c r="AB153" s="146"/>
      <c r="AC153" s="146"/>
      <c r="AD153" s="220"/>
      <c r="AE153" s="220"/>
      <c r="AF153" s="220"/>
      <c r="AG153" s="220"/>
      <c r="AH153" s="159"/>
    </row>
    <row r="154" spans="1:34" ht="15.5">
      <c r="A154" s="238"/>
      <c r="B154" s="33"/>
      <c r="C154" s="19"/>
      <c r="D154" s="68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26"/>
      <c r="T154" s="134"/>
      <c r="U154" s="130"/>
      <c r="V154" s="130"/>
      <c r="W154" s="130"/>
      <c r="X154" s="98"/>
      <c r="Y154" s="98"/>
      <c r="Z154" s="99"/>
      <c r="AA154" s="98"/>
      <c r="AB154" s="146"/>
      <c r="AC154" s="146"/>
      <c r="AD154" s="220"/>
      <c r="AE154" s="220"/>
      <c r="AF154" s="220"/>
      <c r="AG154" s="220"/>
      <c r="AH154" s="159"/>
    </row>
    <row r="155" spans="1:34">
      <c r="A155" s="238"/>
      <c r="B155" s="3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26"/>
      <c r="T155" s="134"/>
      <c r="U155" s="130"/>
      <c r="V155" s="130"/>
      <c r="W155" s="130"/>
      <c r="X155" s="84"/>
      <c r="Y155" s="84"/>
      <c r="Z155" s="85"/>
      <c r="AA155" s="84"/>
      <c r="AB155" s="146"/>
      <c r="AC155" s="146"/>
      <c r="AD155" s="220"/>
      <c r="AE155" s="220"/>
      <c r="AF155" s="220"/>
      <c r="AG155" s="220"/>
      <c r="AH155" s="159"/>
    </row>
    <row r="156" spans="1:34" ht="15.5">
      <c r="A156" s="238"/>
      <c r="B156" s="40"/>
      <c r="C156" s="247" t="s">
        <v>53</v>
      </c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9"/>
      <c r="S156" s="26"/>
      <c r="T156" s="134"/>
      <c r="U156" s="130"/>
      <c r="V156" s="130"/>
      <c r="W156" s="130"/>
      <c r="X156" s="98"/>
      <c r="Y156" s="98"/>
      <c r="Z156" s="99"/>
      <c r="AA156" s="98"/>
      <c r="AB156" s="146"/>
      <c r="AC156" s="146"/>
      <c r="AD156" s="220"/>
      <c r="AE156" s="220"/>
      <c r="AF156" s="220"/>
      <c r="AG156" s="220"/>
      <c r="AH156" s="159"/>
    </row>
    <row r="157" spans="1:34" ht="30.75" customHeight="1">
      <c r="A157" s="238"/>
      <c r="B157" s="33"/>
      <c r="C157" s="250"/>
      <c r="D157" s="251" t="s">
        <v>19</v>
      </c>
      <c r="E157" s="252"/>
      <c r="F157" s="252"/>
      <c r="G157" s="252"/>
      <c r="H157" s="252"/>
      <c r="I157" s="252"/>
      <c r="J157" s="252"/>
      <c r="K157" s="252"/>
      <c r="L157" s="252"/>
      <c r="M157" s="253" t="s">
        <v>21</v>
      </c>
      <c r="N157" s="253" t="s">
        <v>22</v>
      </c>
      <c r="O157" s="253" t="s">
        <v>23</v>
      </c>
      <c r="P157" s="397" t="s">
        <v>46</v>
      </c>
      <c r="Q157" s="397"/>
      <c r="R157" s="254" t="s">
        <v>28</v>
      </c>
      <c r="S157" s="26"/>
      <c r="T157" s="134"/>
      <c r="U157" s="130"/>
      <c r="V157" s="130"/>
      <c r="W157" s="130"/>
      <c r="X157" s="98"/>
      <c r="Y157" s="98"/>
      <c r="Z157" s="99"/>
      <c r="AA157" s="120"/>
      <c r="AB157" s="146"/>
      <c r="AC157" s="146"/>
      <c r="AD157" s="220"/>
      <c r="AE157" s="220"/>
      <c r="AF157" s="220"/>
      <c r="AG157" s="220"/>
      <c r="AH157" s="159"/>
    </row>
    <row r="158" spans="1:34" ht="15.5">
      <c r="A158" s="238"/>
      <c r="B158" s="33"/>
      <c r="C158" s="250"/>
      <c r="D158" s="252" t="s">
        <v>35</v>
      </c>
      <c r="E158" s="252"/>
      <c r="F158" s="252"/>
      <c r="G158" s="252"/>
      <c r="H158" s="252"/>
      <c r="I158" s="252"/>
      <c r="J158" s="252"/>
      <c r="K158" s="252"/>
      <c r="L158" s="252"/>
      <c r="M158" s="255"/>
      <c r="N158" s="255"/>
      <c r="O158" s="255"/>
      <c r="P158" s="395"/>
      <c r="Q158" s="396"/>
      <c r="R158" s="255"/>
      <c r="S158" s="26"/>
      <c r="T158" s="134"/>
      <c r="U158" s="130"/>
      <c r="V158" s="130"/>
      <c r="W158" s="130"/>
      <c r="X158" s="98"/>
      <c r="Y158" s="98"/>
      <c r="Z158" s="99"/>
      <c r="AA158" s="98"/>
      <c r="AB158" s="146"/>
      <c r="AC158" s="146"/>
      <c r="AD158" s="220"/>
      <c r="AE158" s="220"/>
      <c r="AF158" s="220"/>
      <c r="AG158" s="220"/>
      <c r="AH158" s="159"/>
    </row>
    <row r="159" spans="1:34" ht="16" thickBot="1">
      <c r="A159" s="238"/>
      <c r="B159" s="33"/>
      <c r="C159" s="250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94"/>
      <c r="S159" s="26"/>
      <c r="T159" s="134"/>
      <c r="U159" s="130"/>
      <c r="V159" s="130"/>
      <c r="W159" s="130"/>
      <c r="X159" s="98"/>
      <c r="Y159" s="98"/>
      <c r="Z159" s="99"/>
      <c r="AA159" s="98"/>
      <c r="AB159" s="146"/>
      <c r="AC159" s="146"/>
      <c r="AD159" s="220"/>
      <c r="AE159" s="220"/>
      <c r="AF159" s="220"/>
      <c r="AG159" s="220"/>
      <c r="AH159" s="159"/>
    </row>
    <row r="160" spans="1:34" ht="15.5">
      <c r="A160" s="238"/>
      <c r="B160" s="33"/>
      <c r="C160" s="386" t="s">
        <v>165</v>
      </c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8"/>
      <c r="S160" s="26"/>
      <c r="T160" s="134"/>
      <c r="U160" s="130"/>
      <c r="V160" s="130"/>
      <c r="W160" s="130"/>
      <c r="X160" s="98"/>
      <c r="Y160" s="98"/>
      <c r="Z160" s="99"/>
      <c r="AA160" s="98"/>
      <c r="AB160" s="146"/>
      <c r="AC160" s="146"/>
      <c r="AD160" s="220"/>
      <c r="AE160" s="220"/>
      <c r="AF160" s="220"/>
      <c r="AG160" s="220"/>
      <c r="AH160" s="159"/>
    </row>
    <row r="161" spans="1:34" ht="15.5">
      <c r="A161" s="238"/>
      <c r="B161" s="33"/>
      <c r="C161" s="389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1"/>
      <c r="S161" s="26"/>
      <c r="T161" s="134"/>
      <c r="U161" s="130"/>
      <c r="V161" s="130"/>
      <c r="W161" s="130"/>
      <c r="X161" s="101"/>
      <c r="Y161" s="101"/>
      <c r="Z161" s="101"/>
      <c r="AA161" s="101"/>
      <c r="AB161" s="146"/>
      <c r="AC161" s="146"/>
      <c r="AD161" s="220"/>
      <c r="AE161" s="220"/>
      <c r="AF161" s="220"/>
      <c r="AG161" s="220"/>
      <c r="AH161" s="159"/>
    </row>
    <row r="162" spans="1:34" ht="16" thickBot="1">
      <c r="A162" s="238"/>
      <c r="B162" s="39"/>
      <c r="C162" s="392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4"/>
      <c r="S162" s="31"/>
      <c r="T162" s="134"/>
      <c r="U162" s="130"/>
      <c r="V162" s="130"/>
      <c r="W162" s="130"/>
      <c r="X162" s="121"/>
      <c r="Y162" s="121"/>
      <c r="Z162" s="122"/>
      <c r="AA162" s="121"/>
      <c r="AB162" s="146"/>
      <c r="AC162" s="146"/>
      <c r="AD162" s="220"/>
      <c r="AE162" s="220"/>
      <c r="AF162" s="220"/>
      <c r="AG162" s="220"/>
      <c r="AH162" s="159"/>
    </row>
    <row r="163" spans="1:34">
      <c r="X163" s="221"/>
      <c r="Y163" s="221"/>
      <c r="Z163" s="222"/>
      <c r="AA163" s="221"/>
      <c r="AB163" s="223"/>
      <c r="AC163" s="223"/>
      <c r="AD163" s="224"/>
      <c r="AE163" s="224"/>
      <c r="AF163" s="224"/>
      <c r="AG163" s="224"/>
    </row>
    <row r="164" spans="1:34">
      <c r="X164" s="221"/>
      <c r="Y164" s="221"/>
      <c r="Z164" s="222"/>
      <c r="AA164" s="221"/>
      <c r="AB164" s="223"/>
      <c r="AC164" s="223"/>
      <c r="AD164" s="224"/>
      <c r="AE164" s="224"/>
      <c r="AF164" s="224"/>
      <c r="AG164" s="224"/>
    </row>
    <row r="165" spans="1:34">
      <c r="X165" s="221"/>
      <c r="Y165" s="221"/>
      <c r="Z165" s="222"/>
      <c r="AA165" s="221"/>
      <c r="AB165" s="223"/>
      <c r="AC165" s="223"/>
      <c r="AD165" s="224"/>
      <c r="AE165" s="224"/>
      <c r="AF165" s="224"/>
      <c r="AG165" s="224"/>
    </row>
    <row r="166" spans="1:34">
      <c r="X166" s="221"/>
      <c r="Y166" s="221"/>
      <c r="Z166" s="222"/>
      <c r="AA166" s="221"/>
      <c r="AB166" s="223"/>
      <c r="AC166" s="223"/>
      <c r="AD166" s="224"/>
      <c r="AE166" s="224"/>
      <c r="AF166" s="224"/>
      <c r="AG166" s="224"/>
    </row>
    <row r="167" spans="1:34">
      <c r="X167" s="221"/>
      <c r="Y167" s="221"/>
      <c r="Z167" s="222"/>
      <c r="AA167" s="221"/>
      <c r="AB167" s="223"/>
      <c r="AC167" s="223"/>
      <c r="AD167" s="224"/>
      <c r="AE167" s="224"/>
      <c r="AF167" s="224"/>
      <c r="AG167" s="224"/>
    </row>
    <row r="168" spans="1:34">
      <c r="X168" s="221"/>
      <c r="Y168" s="221"/>
      <c r="Z168" s="222"/>
      <c r="AA168" s="221"/>
      <c r="AB168" s="223"/>
      <c r="AC168" s="223"/>
      <c r="AD168" s="224"/>
      <c r="AE168" s="224"/>
      <c r="AF168" s="224"/>
      <c r="AG168" s="224"/>
    </row>
    <row r="170" spans="1:34" ht="15.5" hidden="1">
      <c r="A170" s="240"/>
      <c r="B170" s="207"/>
      <c r="C170" s="208"/>
      <c r="D170" s="227" t="s">
        <v>12</v>
      </c>
      <c r="E170" s="228">
        <v>1</v>
      </c>
      <c r="F170" s="227"/>
      <c r="G170" s="227"/>
      <c r="H170" s="227"/>
      <c r="I170" s="227" t="s">
        <v>16</v>
      </c>
      <c r="J170" s="212">
        <v>1</v>
      </c>
      <c r="K170" s="208"/>
      <c r="L170" s="208"/>
      <c r="M170" s="208"/>
      <c r="N170" s="208"/>
      <c r="O170" s="208"/>
      <c r="P170" s="208"/>
      <c r="Q170" s="208"/>
      <c r="R170" s="208"/>
      <c r="S170" s="209"/>
      <c r="X170" s="221"/>
      <c r="Y170" s="210"/>
      <c r="Z170" s="211"/>
      <c r="AA170" s="210"/>
      <c r="AB170" s="223"/>
      <c r="AC170" s="223"/>
      <c r="AD170" s="224"/>
      <c r="AE170" s="224"/>
      <c r="AF170" s="224"/>
      <c r="AG170" s="224"/>
    </row>
    <row r="171" spans="1:34" ht="15.5" hidden="1">
      <c r="A171" s="240"/>
      <c r="B171" s="207"/>
      <c r="C171" s="208"/>
      <c r="D171" s="227" t="s">
        <v>11</v>
      </c>
      <c r="E171" s="228">
        <v>2</v>
      </c>
      <c r="F171" s="227"/>
      <c r="G171" s="227"/>
      <c r="H171" s="227"/>
      <c r="I171" s="227" t="s">
        <v>17</v>
      </c>
      <c r="J171" s="212">
        <v>2</v>
      </c>
      <c r="K171" s="208"/>
      <c r="L171" s="208"/>
      <c r="M171" s="208"/>
      <c r="N171" s="208"/>
      <c r="O171" s="208"/>
      <c r="P171" s="208"/>
      <c r="Q171" s="208"/>
      <c r="R171" s="208"/>
      <c r="S171" s="209"/>
      <c r="X171" s="221"/>
      <c r="Y171" s="210"/>
      <c r="Z171" s="211"/>
      <c r="AA171" s="210"/>
      <c r="AB171" s="223"/>
      <c r="AC171" s="223"/>
      <c r="AD171" s="224"/>
      <c r="AE171" s="224"/>
      <c r="AF171" s="224"/>
      <c r="AG171" s="224"/>
    </row>
    <row r="172" spans="1:34" ht="15.5" hidden="1">
      <c r="A172" s="240"/>
      <c r="B172" s="207"/>
      <c r="C172" s="208"/>
      <c r="D172" s="227" t="s">
        <v>10</v>
      </c>
      <c r="E172" s="228">
        <v>3</v>
      </c>
      <c r="F172" s="227"/>
      <c r="G172" s="227"/>
      <c r="H172" s="227"/>
      <c r="I172" s="227" t="s">
        <v>18</v>
      </c>
      <c r="J172" s="212">
        <v>3</v>
      </c>
      <c r="K172" s="208"/>
      <c r="L172" s="208"/>
      <c r="M172" s="208"/>
      <c r="N172" s="208"/>
      <c r="O172" s="208"/>
      <c r="P172" s="208"/>
      <c r="Q172" s="208"/>
      <c r="R172" s="208"/>
      <c r="S172" s="209"/>
      <c r="X172" s="221"/>
      <c r="Y172" s="210"/>
      <c r="Z172" s="211"/>
      <c r="AA172" s="210"/>
      <c r="AB172" s="223"/>
      <c r="AC172" s="223"/>
      <c r="AD172" s="224"/>
      <c r="AE172" s="224"/>
      <c r="AF172" s="224"/>
      <c r="AG172" s="224"/>
    </row>
    <row r="173" spans="1:34" ht="15.5" hidden="1">
      <c r="D173" s="227" t="s">
        <v>84</v>
      </c>
      <c r="E173" s="228">
        <v>4</v>
      </c>
    </row>
  </sheetData>
  <sheetProtection sort="0" autoFilter="0"/>
  <autoFilter ref="A22:AI22" xr:uid="{A010DCA4-72C8-44F9-94C4-87D76E363572}">
    <filterColumn colId="3" showButton="0"/>
  </autoFilter>
  <dataConsolidate/>
  <mergeCells count="120">
    <mergeCell ref="C160:R162"/>
    <mergeCell ref="D44:E44"/>
    <mergeCell ref="P158:Q158"/>
    <mergeCell ref="P157:Q157"/>
    <mergeCell ref="K132:N132"/>
    <mergeCell ref="D23:E23"/>
    <mergeCell ref="D32:E32"/>
    <mergeCell ref="D33:E33"/>
    <mergeCell ref="D34:E34"/>
    <mergeCell ref="D39:E39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85:E85"/>
    <mergeCell ref="D86:E86"/>
    <mergeCell ref="D21:E21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25:E25"/>
    <mergeCell ref="D31:E31"/>
    <mergeCell ref="D41:E41"/>
    <mergeCell ref="D42:E42"/>
    <mergeCell ref="D43:E43"/>
    <mergeCell ref="D22:E22"/>
    <mergeCell ref="D80:E80"/>
    <mergeCell ref="D81:E81"/>
    <mergeCell ref="D82:E82"/>
    <mergeCell ref="D83:E83"/>
    <mergeCell ref="D84:E84"/>
    <mergeCell ref="D70:E70"/>
    <mergeCell ref="D71:E71"/>
    <mergeCell ref="D72:E72"/>
    <mergeCell ref="D73:E73"/>
    <mergeCell ref="D74:E74"/>
    <mergeCell ref="D79:E79"/>
    <mergeCell ref="D77:E77"/>
    <mergeCell ref="D78:E78"/>
    <mergeCell ref="D96:E96"/>
    <mergeCell ref="D97:E97"/>
    <mergeCell ref="D98:E98"/>
    <mergeCell ref="D99:E99"/>
    <mergeCell ref="D92:E92"/>
    <mergeCell ref="D93:E93"/>
    <mergeCell ref="D94:E94"/>
    <mergeCell ref="D87:E87"/>
    <mergeCell ref="D88:E88"/>
    <mergeCell ref="D89:E89"/>
    <mergeCell ref="D95:E95"/>
    <mergeCell ref="D90:E90"/>
    <mergeCell ref="D91:E91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1:E111"/>
    <mergeCell ref="F152:I152"/>
    <mergeCell ref="F153:I153"/>
    <mergeCell ref="D130:E130"/>
    <mergeCell ref="D131:E131"/>
    <mergeCell ref="D125:E125"/>
    <mergeCell ref="D126:E126"/>
    <mergeCell ref="D127:E127"/>
    <mergeCell ref="D128:E128"/>
    <mergeCell ref="D129:E129"/>
    <mergeCell ref="D112:E112"/>
    <mergeCell ref="D113:E113"/>
    <mergeCell ref="D114:E114"/>
    <mergeCell ref="F6:H6"/>
    <mergeCell ref="F7:H7"/>
    <mergeCell ref="F8:H8"/>
    <mergeCell ref="F9:H9"/>
    <mergeCell ref="F10:H10"/>
    <mergeCell ref="F11:H11"/>
    <mergeCell ref="F12:H12"/>
    <mergeCell ref="M150:P150"/>
    <mergeCell ref="L150:L151"/>
    <mergeCell ref="F151:I151"/>
    <mergeCell ref="C20:L20"/>
    <mergeCell ref="M20:R20"/>
    <mergeCell ref="D24:E24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</mergeCells>
  <conditionalFormatting sqref="L51:L131">
    <cfRule type="expression" dxfId="8" priority="29">
      <formula>AND($D51&lt;&gt;"",L51="")</formula>
    </cfRule>
  </conditionalFormatting>
  <conditionalFormatting sqref="K51:K131">
    <cfRule type="expression" dxfId="7" priority="27">
      <formula>AND($D51&lt;&gt;"",K51="")</formula>
    </cfRule>
  </conditionalFormatting>
  <conditionalFormatting sqref="G23:G131">
    <cfRule type="cellIs" dxfId="6" priority="17" operator="equal">
      <formula>""</formula>
    </cfRule>
  </conditionalFormatting>
  <conditionalFormatting sqref="G23:G131">
    <cfRule type="cellIs" dxfId="5" priority="13" operator="equal">
      <formula>""</formula>
    </cfRule>
  </conditionalFormatting>
  <conditionalFormatting sqref="I23:I131">
    <cfRule type="expression" dxfId="4" priority="11">
      <formula>AND($D23&lt;&gt;"",I23="")</formula>
    </cfRule>
  </conditionalFormatting>
  <conditionalFormatting sqref="L23:L50">
    <cfRule type="expression" dxfId="3" priority="10">
      <formula>AND($D23&lt;&gt;"",L23="")</formula>
    </cfRule>
  </conditionalFormatting>
  <conditionalFormatting sqref="J23:J131">
    <cfRule type="expression" dxfId="2" priority="9">
      <formula>AND($D23&lt;&gt;"",J23="")</formula>
    </cfRule>
  </conditionalFormatting>
  <conditionalFormatting sqref="K23:K50">
    <cfRule type="expression" dxfId="1" priority="8">
      <formula>AND($D23&lt;&gt;"",K23="")</formula>
    </cfRule>
  </conditionalFormatting>
  <conditionalFormatting sqref="H23:H131">
    <cfRule type="expression" dxfId="0" priority="1">
      <formula>AND($D23&lt;&gt;"",H23="")</formula>
    </cfRule>
  </conditionalFormatting>
  <dataValidations xWindow="604" yWindow="872" count="33">
    <dataValidation type="list" allowBlank="1" showInputMessage="1" showErrorMessage="1" sqref="Y9" xr:uid="{00000000-0002-0000-0100-000000000000}">
      <formula1>"For Profit, Not-For Profit"</formula1>
    </dataValidation>
    <dataValidation allowBlank="1" showInputMessage="1" showErrorMessage="1" prompt="Full = Earning less than $26.59 per hour_x000a_Partial = Earning between $26.60 and $28.59 per hour_x000a_None = Earning $28.59 per hour or more_x000a_" sqref="M21" xr:uid="{00000000-0002-0000-0100-000002000000}"/>
    <dataValidation allowBlank="1" showInputMessage="1" showErrorMessage="1" prompt="FTE (Full-Time Equivalency) is equal to:_x000a_&lt;1.0 FTE = &lt; 1,754.5 hours per year_x000a_1.0 FTE =  1,754.5 hours per year_x000a_&gt; 1.0 FTE = &gt; 1,754.5 hours per year" sqref="O21" xr:uid="{00000000-0002-0000-0100-000003000000}"/>
    <dataValidation allowBlank="1" showInputMessage="1" showErrorMessage="1" prompt="Salary component is equal to the hourly wage (column K) x # of hours worked (column L) x eligibility rate per hour (column O)" sqref="P21" xr:uid="{00000000-0002-0000-0100-000004000000}"/>
    <dataValidation allowBlank="1" showInputMessage="1" showErrorMessage="1" prompt="Benefit entitlement is equal to 17.5% of the salary component_x000a_" sqref="Q21" xr:uid="{00000000-0002-0000-0100-000006000000}"/>
    <dataValidation allowBlank="1" showInputMessage="1" showErrorMessage="1" prompt="Eligibility rate per hour is equal to a maximum hourly rate up to $2.00 per hour" sqref="N21" xr:uid="{00000000-0002-0000-0100-000008000000}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L21" xr:uid="{00000000-0002-0000-0100-000009000000}"/>
    <dataValidation allowBlank="1" showInputMessage="1" showErrorMessage="1" prompt="Enter a description that will assist you in identifying the eligible position" sqref="D21" xr:uid="{00000000-0002-0000-0100-00000A000000}"/>
    <dataValidation allowBlank="1" showInputMessage="1" showErrorMessage="1" prompt="Total compensation is the sum of the salary component (column R) plus the statutory benefit component (column S)." sqref="R21" xr:uid="{00000000-0002-0000-0100-00000B000000}"/>
    <dataValidation operator="lessThanOrEqual" allowBlank="1" showErrorMessage="1" sqref="Q15" xr:uid="{00000000-0002-0000-0100-00000C000000}"/>
    <dataValidation type="decimal" operator="lessThanOrEqual" allowBlank="1" showInputMessage="1" showErrorMessage="1" sqref="Q16" xr:uid="{00000000-0002-0000-0100-00000D000000}">
      <formula1>0.0195</formula1>
    </dataValidation>
    <dataValidation type="whole" allowBlank="1" showInputMessage="1" showErrorMessage="1" error="The number of weeks cannot exceed 52." sqref="F15:G15" xr:uid="{00000000-0002-0000-0100-00000E000000}">
      <formula1>1</formula1>
      <formula2>52</formula2>
    </dataValidation>
    <dataValidation type="whole" allowBlank="1" showInputMessage="1" showErrorMessage="1" error="Lincensed capacity cannot be less than operating capacity." sqref="F18:G18" xr:uid="{00000000-0002-0000-0100-00000F000000}">
      <formula1>F17</formula1>
      <formula2>999999999</formula2>
    </dataValidation>
    <dataValidation allowBlank="1" showInputMessage="1" showErrorMessage="1" prompt="Flexible grant of $150 for each eligible FTE." sqref="M144" xr:uid="{00000000-0002-0000-0100-000010000000}"/>
    <dataValidation type="list" allowBlank="1" showInputMessage="1" showErrorMessage="1" sqref="R149:R150 L150:L151" xr:uid="{00000000-0002-0000-0100-000011000000}">
      <formula1>"YES, NO"</formula1>
    </dataValidation>
    <dataValidation type="whole" allowBlank="1" showInputMessage="1" showErrorMessage="1" sqref="F17:G17" xr:uid="{00000000-0002-0000-0100-000012000000}">
      <formula1>0</formula1>
      <formula2>F18</formula2>
    </dataValidation>
    <dataValidation allowBlank="1" showInputMessage="1" showErrorMessage="1" prompt="If a new position has been created during the year, please select YES or NO.  _x000a_If yes, please provide an estimate for the number of hours that the position would work during the year." sqref="H21" xr:uid="{00000000-0002-0000-0100-000013000000}"/>
    <dataValidation type="list" allowBlank="1" showInputMessage="1" showErrorMessage="1" sqref="F134:H134" xr:uid="{00000000-0002-0000-0100-000014000000}">
      <formula1>"Yes, No"</formula1>
    </dataValidation>
    <dataValidation type="list" allowBlank="1" showInputMessage="1" showErrorMessage="1" sqref="F135:H136" xr:uid="{00000000-0002-0000-0100-000015000000}">
      <formula1>#REF!</formula1>
    </dataValidation>
    <dataValidation type="list" allowBlank="1" showInputMessage="1" showErrorMessage="1" sqref="F9:H9" xr:uid="{00000000-0002-0000-0100-000016000000}">
      <formula1>"Profit/Commercial, Non-Profit"</formula1>
    </dataValidation>
    <dataValidation type="decimal" allowBlank="1" showInputMessage="1" showErrorMessage="1" error="To be eligible for a partial wage enhancement at least 25% of the time should be spent to support ratio requirements. " sqref="L23:L131" xr:uid="{00000000-0002-0000-0100-00001A000000}">
      <formula1>0.25</formula1>
      <formula2>1</formula2>
    </dataValidation>
    <dataValidation type="list" allowBlank="1" showInputMessage="1" showErrorMessage="1" sqref="I135:I136" xr:uid="{00000000-0002-0000-0100-00001D000000}">
      <formula1>$C$151:$C$170</formula1>
    </dataValidation>
    <dataValidation type="list" allowBlank="1" showInputMessage="1" showErrorMessage="1" sqref="I132" xr:uid="{00000000-0002-0000-0100-00001E000000}">
      <formula1>"RECE, Non-RECE, Supervisor,Child Ratio"</formula1>
    </dataValidation>
    <dataValidation type="list" allowBlank="1" showInputMessage="1" showErrorMessage="1" prompt="If YES, please provide an estimate for the # of hours that the position would work during the year in the # of Hours Worked column (column K)." sqref="H23:H131" xr:uid="{DD736BB2-61B3-469F-BB55-6C2D25F3D0C2}">
      <formula1>"YES, NO"</formula1>
    </dataValidation>
    <dataValidation allowBlank="1" showInputMessage="1" showErrorMessage="1" prompt="If the position is paid on an annual salary, take the annual salary divided by the standard work hours" sqref="J21" xr:uid="{9EFE50EF-D3D7-4C69-99D2-403BC115F174}"/>
    <dataValidation allowBlank="1" showInputMessage="1" showErrorMessage="1" prompt="# of Hours Worked from January 1, 2021 to December 31, 2021._x000a__x000a_If the position started after January 1 2021, estimate the # of hours for the year._x000a__x000a_DO NOT include vacation, sick time or public holiday pay._x000a_" sqref="K21" xr:uid="{39025197-9BDF-47AE-8053-FD6F17E89E68}"/>
    <dataValidation type="date" allowBlank="1" showInputMessage="1" showErrorMessage="1" prompt="Please enter date the centre opened_x000a_as in example:_x000a__x000a_January 22, 2022_x000a_February 5, 2022_x000a_" sqref="G25:G26 G28:G131 G27" xr:uid="{9D2D0597-B6AC-4219-BFCC-67811DC5ED5D}">
      <formula1>43831</formula1>
      <formula2>45291</formula2>
    </dataValidation>
    <dataValidation type="list" allowBlank="1" showInputMessage="1" showErrorMessage="1" prompt="If YES, please provide an estimate for the # of work hours for  2022 in Column K ( # of Hours Worked column)." sqref="F23:F131" xr:uid="{ED55BDB2-07B1-4F56-90F4-D987A0B5CBA8}">
      <formula1>"YES, NO"</formula1>
    </dataValidation>
    <dataValidation type="list" allowBlank="1" showInputMessage="1" showErrorMessage="1" prompt="Eligible front-line program staff have been grouped into the following categories for reporting purposes: Supervisor, RECE, Non-RECE or Non-Program  " sqref="I23:I131" xr:uid="{3519727E-DF09-4547-A077-F6CEDFDDE174}">
      <formula1>"RECE, Non-RECE, Supervisor, Non-Program Staff"</formula1>
    </dataValidation>
    <dataValidation allowBlank="1" showInputMessage="1" showErrorMessage="1" prompt="Please enter date the centre opened_x000a_as in example:_x000a__x000a_January 22, 2022_x000a_February 5, 2022" sqref="G21" xr:uid="{B1C15480-17DF-498F-BAB2-C7F11071C0A5}"/>
    <dataValidation allowBlank="1" showInputMessage="1" showErrorMessage="1" prompt="If YES, please provide an estimate for the # of work hours for  2022 in Column K ( # of Hours Worked column)." sqref="F21" xr:uid="{E32807C4-9BF0-4A82-BC1D-DC4559340CFA}"/>
    <dataValidation allowBlank="1" showInputMessage="1" showErrorMessage="1" prompt="Eligible front-line program staff have been grouped into the following categories for reporting purposes: Supervisor, RECE, Non-RECE or Non-Program  " sqref="I21" xr:uid="{7D1AC0A8-6983-454E-84A3-70AEC82A54E6}"/>
    <dataValidation type="date" allowBlank="1" showInputMessage="1" showErrorMessage="1" prompt="Please enter date the centre opened_x000a_as in example:_x000a__x000a_January 22, 2022_x000a_February 5, 2022_x000a_" sqref="G23 G24" xr:uid="{B2408819-9333-47C8-B659-7AFDCC61B775}">
      <formula1>43831</formula1>
      <formula2>45291</formula2>
    </dataValidation>
  </dataValidations>
  <printOptions horizontalCentered="1"/>
  <pageMargins left="0" right="0" top="0" bottom="0" header="0.31496062992125984" footer="0.31496062992125984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WEG</vt:lpstr>
      <vt:lpstr>Wage Enhancement Template</vt:lpstr>
      <vt:lpstr>'Instructions WEG'!Print_Area</vt:lpstr>
      <vt:lpstr>'Wage Enhancement Template'!Print_Area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Robichaud, Sandra</cp:lastModifiedBy>
  <cp:lastPrinted>2019-07-05T16:22:55Z</cp:lastPrinted>
  <dcterms:created xsi:type="dcterms:W3CDTF">2014-10-16T21:01:20Z</dcterms:created>
  <dcterms:modified xsi:type="dcterms:W3CDTF">2022-12-12T18:49:29Z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