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Children's and Community Services\CWELCC\Directed Growth\1. Application Documents\Directed Growth Application\2025-2026 DGA Docs\"/>
    </mc:Choice>
  </mc:AlternateContent>
  <xr:revisionPtr revIDLastSave="0" documentId="13_ncr:1_{EF768876-B977-434F-8B04-2D3A49B4C0EF}" xr6:coauthVersionLast="47" xr6:coauthVersionMax="47" xr10:uidLastSave="{00000000-0000-0000-0000-000000000000}"/>
  <workbookProtection workbookAlgorithmName="SHA-512" workbookHashValue="Hy315I+0LnlXgtefV6YCjPl8qMZ6vWxSEgFvKvvbtAKocOP83MUFWiRVs+qAljx9p+Q0faglT9HNyRd/4CEOLw==" workbookSaltValue="07+L4EBYqJvFckBtVXkuvA==" workbookSpinCount="100000" lockStructure="1"/>
  <bookViews>
    <workbookView xWindow="49170" yWindow="-4815" windowWidth="29040" windowHeight="15840" activeTab="1" xr2:uid="{00000000-000D-0000-FFFF-FFFF00000000}"/>
  </bookViews>
  <sheets>
    <sheet name="Situation financière" sheetId="6" r:id="rId1"/>
    <sheet name="Budget du programme" sheetId="1" r:id="rId2"/>
    <sheet name="Salaires et avantages" sheetId="5" r:id="rId3"/>
    <sheet name="Allocation des fonds" sheetId="8" r:id="rId4"/>
    <sheet name="Notes de la ville de Hamilton" sheetId="7" r:id="rId5"/>
  </sheets>
  <externalReferences>
    <externalReference r:id="rId6"/>
  </externalReferences>
  <definedNames>
    <definedName name="CC" localSheetId="0">#REF!</definedName>
    <definedName name="CC">#REF!</definedName>
    <definedName name="Licensed_Capacity_Niagara" localSheetId="0">[1]Licensed_Capacity_Hamilton!#REF!</definedName>
    <definedName name="Licensed_Capacity_Niagara">[1]Licensed_Capacity_Hamilton!#REF!</definedName>
    <definedName name="OC_SchoolAge">#REF!</definedName>
    <definedName name="of_Permanent_Positions_employed" localSheetId="0">#REF!</definedName>
    <definedName name="of_Permanent_Positions_employed">#REF!</definedName>
    <definedName name="PA">#REF!</definedName>
    <definedName name="PASSWORD" localSheetId="0">#REF!</definedName>
    <definedName name="PASSWORD">#REF!</definedName>
    <definedName name="_xlnm.Print_Area" localSheetId="1">'Budget du programme'!$A$1:$I$88</definedName>
    <definedName name="_xlnm.Print_Area" localSheetId="2">'Salaires et avantages'!$A$1:$H$47</definedName>
    <definedName name="_xlnm.Print_Area" localSheetId="0">'Situation financière'!$A$1:$E$47</definedName>
    <definedName name="ServiceType" localSheetId="0">#REF!</definedName>
    <definedName name="Servic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5" l="1"/>
  <c r="C29" i="5"/>
  <c r="B29" i="5"/>
  <c r="E12" i="5"/>
  <c r="F12" i="5"/>
  <c r="E33" i="5"/>
  <c r="E37" i="5"/>
  <c r="E36" i="5"/>
  <c r="E35" i="5"/>
  <c r="E34" i="5"/>
  <c r="E13" i="5"/>
  <c r="E14" i="5"/>
  <c r="E15" i="5"/>
  <c r="E16" i="5"/>
  <c r="E17" i="5"/>
  <c r="E26" i="5"/>
  <c r="F27" i="5" s="1"/>
  <c r="M14" i="5"/>
  <c r="F26" i="5"/>
  <c r="F29" i="5" s="1"/>
  <c r="K13" i="5"/>
  <c r="K12" i="5"/>
  <c r="C10" i="8"/>
  <c r="C9" i="8"/>
  <c r="C8" i="8"/>
  <c r="E36" i="1"/>
  <c r="E29" i="5" l="1"/>
  <c r="E45" i="1" s="1"/>
  <c r="F33" i="5"/>
  <c r="E60" i="1"/>
  <c r="C5" i="8"/>
  <c r="D21" i="8" s="1"/>
  <c r="D17" i="8"/>
  <c r="F55" i="8"/>
  <c r="D15" i="8" l="1"/>
  <c r="F37" i="8"/>
  <c r="H37" i="8" s="1"/>
  <c r="G55" i="8"/>
  <c r="H55" i="8" s="1"/>
  <c r="G57" i="8"/>
  <c r="G56" i="8"/>
  <c r="F16" i="8"/>
  <c r="H16" i="8" s="1"/>
  <c r="D10" i="8"/>
  <c r="F32" i="8" s="1"/>
  <c r="H32" i="8" s="1"/>
  <c r="D9" i="8"/>
  <c r="F25" i="8" s="1"/>
  <c r="H25" i="8" s="1"/>
  <c r="F36" i="8"/>
  <c r="H36" i="8" s="1"/>
  <c r="D8" i="8"/>
  <c r="F30" i="8" s="1"/>
  <c r="H30" i="8" s="1"/>
  <c r="F15" i="8"/>
  <c r="H15" i="8" s="1"/>
  <c r="F56" i="8"/>
  <c r="F38" i="8"/>
  <c r="H38" i="8" s="1"/>
  <c r="F57" i="8"/>
  <c r="F17" i="8"/>
  <c r="H17" i="8" s="1"/>
  <c r="D16" i="8"/>
  <c r="H21" i="8"/>
  <c r="D40" i="6"/>
  <c r="H56" i="8" l="1"/>
  <c r="H57" i="8"/>
  <c r="F26" i="8"/>
  <c r="H26" i="8" s="1"/>
  <c r="H39" i="8"/>
  <c r="F31" i="8"/>
  <c r="H31" i="8" s="1"/>
  <c r="H33" i="8" s="1"/>
  <c r="H18" i="8"/>
  <c r="F24" i="8"/>
  <c r="H24" i="8" s="1"/>
  <c r="L13" i="5"/>
  <c r="L12" i="5"/>
  <c r="F13" i="5"/>
  <c r="H27" i="8" l="1"/>
  <c r="H42" i="8" s="1"/>
  <c r="H44" i="8" s="1"/>
  <c r="H58" i="8"/>
  <c r="H60" i="8" s="1"/>
  <c r="H65" i="8" s="1"/>
  <c r="E94" i="1" s="1"/>
  <c r="L14" i="5"/>
  <c r="N14" i="5" s="1"/>
  <c r="D35" i="6"/>
  <c r="D24" i="6"/>
  <c r="D19" i="6"/>
  <c r="D26" i="6" l="1"/>
  <c r="D42" i="6"/>
  <c r="D46" i="6" l="1"/>
  <c r="B6" i="1" l="1"/>
  <c r="B8" i="5" l="1"/>
  <c r="E38" i="5"/>
  <c r="E42" i="5" s="1"/>
  <c r="E75" i="1" s="1"/>
  <c r="E85" i="1" s="1"/>
  <c r="C38" i="5"/>
  <c r="C42" i="5" s="1"/>
  <c r="B38" i="5"/>
  <c r="C50" i="5" s="1"/>
  <c r="F37" i="5"/>
  <c r="F36" i="5"/>
  <c r="F35" i="5"/>
  <c r="F34" i="5"/>
  <c r="E18" i="5"/>
  <c r="C18" i="5"/>
  <c r="B18" i="5"/>
  <c r="C48" i="5" s="1"/>
  <c r="F17" i="5"/>
  <c r="F16" i="5"/>
  <c r="F15" i="5"/>
  <c r="F14" i="5"/>
  <c r="F20" i="5" l="1"/>
  <c r="C45" i="5"/>
  <c r="C47" i="5" s="1"/>
  <c r="B42" i="5"/>
  <c r="F18" i="5"/>
  <c r="C49" i="5" s="1"/>
  <c r="C22" i="5"/>
  <c r="E22" i="5"/>
  <c r="E44" i="1" s="1"/>
  <c r="E46" i="1" s="1"/>
  <c r="E87" i="1" s="1"/>
  <c r="F38" i="5"/>
  <c r="C51" i="5" s="1"/>
  <c r="F40" i="5"/>
  <c r="B22" i="5"/>
  <c r="E97" i="1" l="1"/>
  <c r="H63" i="8" l="1"/>
  <c r="E92" i="1" s="1"/>
  <c r="H47" i="8"/>
  <c r="H48" i="8"/>
  <c r="H50" i="8" l="1"/>
  <c r="H64" i="8" s="1"/>
  <c r="E93" i="1" s="1"/>
  <c r="E95" i="1" s="1"/>
  <c r="E37" i="1" l="1"/>
  <c r="E39" i="1" s="1"/>
  <c r="E88" i="1" s="1"/>
  <c r="E98" i="1"/>
  <c r="H66" i="8"/>
</calcChain>
</file>

<file path=xl/sharedStrings.xml><?xml version="1.0" encoding="utf-8"?>
<sst xmlns="http://schemas.openxmlformats.org/spreadsheetml/2006/main" count="284" uniqueCount="219">
  <si>
    <t>HERE</t>
  </si>
  <si>
    <t>Age Group</t>
  </si>
  <si>
    <t>Infant</t>
  </si>
  <si>
    <t>Description</t>
  </si>
  <si>
    <t>$</t>
  </si>
  <si>
    <t>Total Budgeted Expenses (from above)</t>
  </si>
  <si>
    <t>Est Cost-Based Allocation Minus Budgeted Expenses</t>
  </si>
  <si>
    <t>Minimum Staff 
Required</t>
  </si>
  <si>
    <t>Licence Capacity</t>
  </si>
  <si>
    <t># Staff needed</t>
  </si>
  <si>
    <t xml:space="preserve">Preschool  </t>
  </si>
  <si>
    <t>Ministry Approved Supervisor</t>
  </si>
  <si>
    <t>TOTAL # STAFF</t>
  </si>
  <si>
    <t>3. ADMINISTRATION</t>
  </si>
  <si>
    <t>Total</t>
  </si>
  <si>
    <t xml:space="preserve">Total </t>
  </si>
  <si>
    <t xml:space="preserve"> </t>
  </si>
  <si>
    <t>1)</t>
  </si>
  <si>
    <t>2)</t>
  </si>
  <si>
    <t>3)</t>
  </si>
  <si>
    <t>+</t>
  </si>
  <si>
    <t>-</t>
  </si>
  <si>
    <t>=</t>
  </si>
  <si>
    <t>Fin de l’exercice</t>
  </si>
  <si>
    <t>Actifs</t>
  </si>
  <si>
    <t>Placements à court terme</t>
  </si>
  <si>
    <t>Dépenses prépayées</t>
  </si>
  <si>
    <t>Autres (fournir des détails ci-dessous)</t>
  </si>
  <si>
    <t>Total des actifs à court terme</t>
  </si>
  <si>
    <t>Immobilisations (déduction faite de l’amortissement)</t>
  </si>
  <si>
    <t>Total des actifs à long terme</t>
  </si>
  <si>
    <t>Total des actifs</t>
  </si>
  <si>
    <t>Endettement bancaire</t>
  </si>
  <si>
    <t>Comptes fournisseurs</t>
  </si>
  <si>
    <t>Prêts à court terme</t>
  </si>
  <si>
    <t>Total des passifs à court terme</t>
  </si>
  <si>
    <t>Hypothèque</t>
  </si>
  <si>
    <t>Autres prêts</t>
  </si>
  <si>
    <t>Total des passifs</t>
  </si>
  <si>
    <t>Modèle de budget - Demande d’expansion</t>
  </si>
  <si>
    <t>État de la situation financière</t>
  </si>
  <si>
    <t>Ville de Hamilton - Division des services à l’enfance et à la communauté</t>
  </si>
  <si>
    <t>Nom de l’organisation :</t>
  </si>
  <si>
    <t>Nombre total de places</t>
  </si>
  <si>
    <t>Description et fréquence</t>
  </si>
  <si>
    <t>Frais facturés</t>
  </si>
  <si>
    <t>Total prévu</t>
  </si>
  <si>
    <t>(c) Budget prévisionnel</t>
  </si>
  <si>
    <t>REVENUS</t>
  </si>
  <si>
    <t>Autres revenus (veuillez préciser dans les commentaires)</t>
  </si>
  <si>
    <t>Commentaires</t>
  </si>
  <si>
    <t>DÉPENSES</t>
  </si>
  <si>
    <t>Rempli à partir de l’onglet Salaires et avantages sociaux</t>
  </si>
  <si>
    <t>Hypothèque - Intérêts seulement</t>
  </si>
  <si>
    <t>Loyer</t>
  </si>
  <si>
    <t>Réparations et entretien</t>
  </si>
  <si>
    <t>Sécurité - système d’alarme et réparations</t>
  </si>
  <si>
    <t>Enlèvement des ordures</t>
  </si>
  <si>
    <t>Assurance des biens</t>
  </si>
  <si>
    <t>Autre (veuillez préciser dans les commentaires)</t>
  </si>
  <si>
    <t>Publicité et promotion</t>
  </si>
  <si>
    <t>Créances irrécouvrables</t>
  </si>
  <si>
    <t>Autres assurances (exemple cyber-responsabilité, secteur vulnérable, etc.)</t>
  </si>
  <si>
    <t>Intérêts et frais bancaires (hors intérêts hypothécaires)</t>
  </si>
  <si>
    <t>Frais de bureau</t>
  </si>
  <si>
    <t>Frais juridiques</t>
  </si>
  <si>
    <t>Frais de comptabilité</t>
  </si>
  <si>
    <t>Frais de consultation</t>
  </si>
  <si>
    <t>Frais de franchise</t>
  </si>
  <si>
    <t>Coûts de la formation professionnelle</t>
  </si>
  <si>
    <t>Salaires des cadres</t>
  </si>
  <si>
    <t>Blanchisserie</t>
  </si>
  <si>
    <t>Alimentation et restauration</t>
  </si>
  <si>
    <t>Frais liés aux ordinateurs (autres que la location de matériel informatique)</t>
  </si>
  <si>
    <t>Services publics</t>
  </si>
  <si>
    <t>Téléphone et télécommunications</t>
  </si>
  <si>
    <t>Frais de véhicule (y compris le carburant)</t>
  </si>
  <si>
    <t>Frais généraux et administratifs</t>
  </si>
  <si>
    <t xml:space="preserve">TOTAL DES DÉPENSES BUDGÉTÉES </t>
  </si>
  <si>
    <t>Excédent ou déficit prévu</t>
  </si>
  <si>
    <t>Nombre d’employés</t>
  </si>
  <si>
    <t>Budget annuel des salaires
(Jan-Dec)</t>
  </si>
  <si>
    <t>ETP</t>
  </si>
  <si>
    <t>Total des salaires</t>
  </si>
  <si>
    <t>Total des salaires et avantages sociaux</t>
  </si>
  <si>
    <t>Avantages sociaux pour tous les employés du programme</t>
  </si>
  <si>
    <t>Salaire horaire</t>
  </si>
  <si>
    <t>Heures annuelles 
(Jan-Dec)</t>
  </si>
  <si>
    <t>ETP 
 (basé sur 1820 heures annuelles)</t>
  </si>
  <si>
    <t>RÉSUMÉ</t>
  </si>
  <si>
    <t>Total général - Salaires</t>
  </si>
  <si>
    <t>Total général - Salaires et avantages sociaux</t>
  </si>
  <si>
    <t>Effectif total du personnel administratif</t>
  </si>
  <si>
    <t>1. PERSONNEL DU PROGRAMME</t>
  </si>
  <si>
    <t>Référence</t>
  </si>
  <si>
    <t>Revenus potentiels</t>
  </si>
  <si>
    <t>Taux journalier</t>
  </si>
  <si>
    <t>Allocation tenant lieu de profit/excédent</t>
  </si>
  <si>
    <t>(3) Allocation tenant lieu de profit/excédent</t>
  </si>
  <si>
    <t>(1) Données sur le fonctionnement telles que rapportées dans l’onglet « Budget du programme ».</t>
  </si>
  <si>
    <t>Modèle de budget - Demande de croissance dirigée</t>
  </si>
  <si>
    <t>ALLOCATION TOTALE DE RÉFÉRENCE</t>
  </si>
  <si>
    <t>3,5 % x allocation de référence</t>
  </si>
  <si>
    <t>Taux fixe</t>
  </si>
  <si>
    <t>90 %</t>
  </si>
  <si>
    <t>Estimation de l’allocation totale du financement basée sur les coûts</t>
  </si>
  <si>
    <t>Frais hors base (p. ex. frais pour chèques sans provision)</t>
  </si>
  <si>
    <t>Frais de base quotidiens*</t>
  </si>
  <si>
    <t>Les jours de fermeture indiqués ci-dessus seront-ils facturés aux familles?</t>
  </si>
  <si>
    <t>Calculé sur la base de 90 % de la capacité autorisée en vertu du permis</t>
  </si>
  <si>
    <t>Total des revenus anticipés</t>
  </si>
  <si>
    <t>Impôts fonciers - payés directement à la ville</t>
  </si>
  <si>
    <t>Fournitures et équipement liés au programme</t>
  </si>
  <si>
    <t>Personnel du programme EPEI à temps plein</t>
  </si>
  <si>
    <t>Personnel du programme EPEI à temps partiel</t>
  </si>
  <si>
    <t>Superviseur(e) approuvé(e) par le ministère</t>
  </si>
  <si>
    <t>2. Superviseur(e)</t>
  </si>
  <si>
    <t>Onglet utilisé par le personnel de la ville de Hamilton pour la prise de notes lors de l’examen de la présentation du budget</t>
  </si>
  <si>
    <t>Notes de la ville de Hamilton</t>
  </si>
  <si>
    <t>Compensation des revenus attendus des frais de base</t>
  </si>
  <si>
    <t>(4) Compensation des revenus attendus des frais de base</t>
  </si>
  <si>
    <t>ALLOCATION TOTALE TENANT LIEU DE PROFIT/EXCÉDENT</t>
  </si>
  <si>
    <t>Nourrissons</t>
  </si>
  <si>
    <t>Tout-petits</t>
  </si>
  <si>
    <t xml:space="preserve">FRG pour Hamilton </t>
  </si>
  <si>
    <t>Volet des installations</t>
  </si>
  <si>
    <t>Appliquer un FRG de 0,82</t>
  </si>
  <si>
    <t xml:space="preserve">(5) Sommaire de l’allocation totale du financement basé sur les coûts :  </t>
  </si>
  <si>
    <t>Allocation des coûts du programme</t>
  </si>
  <si>
    <t>(2) Allocation des coûts du programme - Allocations de référence</t>
  </si>
  <si>
    <t>Jours de service</t>
  </si>
  <si>
    <t>Places autorisées</t>
  </si>
  <si>
    <t>Jours de fonctionnement</t>
  </si>
  <si>
    <t>COÛTS TOTAUX LIÉS AU PERSONNEL DU PROGRAMME</t>
  </si>
  <si>
    <t>INSTALLATIONS</t>
  </si>
  <si>
    <t>Auxiliaire
(13,4 %)</t>
  </si>
  <si>
    <t>Auxiliaire (16,2 %)</t>
  </si>
  <si>
    <t>Jours de places autorisées</t>
  </si>
  <si>
    <t>Enfants d'âge préscolaire</t>
  </si>
  <si>
    <t>Espèces/fonds en banque</t>
  </si>
  <si>
    <t>Passifs</t>
  </si>
  <si>
    <r>
      <t xml:space="preserve">Renseignements supplémentaires : </t>
    </r>
    <r>
      <rPr>
        <sz val="12"/>
        <color theme="1"/>
        <rFont val="Arial"/>
        <family val="2"/>
      </rPr>
      <t>Veuillez fournir tout renseignement supplémentaire que vous jugez pertinent pour évaluer la viabilité financière de votre service de garde d’enfants et sa capacité à se conformer aux exigences de l’APAGJE.</t>
    </r>
  </si>
  <si>
    <t>Capitaux propres/Actifs nets</t>
  </si>
  <si>
    <t>Total des passifs à long terme</t>
  </si>
  <si>
    <t>Total des capitaux propres/actifs nets</t>
  </si>
  <si>
    <r>
      <rPr>
        <b/>
        <u/>
        <sz val="12"/>
        <color theme="1"/>
        <rFont val="Calibri (Body)"/>
      </rPr>
      <t>Remarque </t>
    </r>
    <r>
      <rPr>
        <b/>
        <sz val="12"/>
        <color theme="1"/>
        <rFont val="Calibri"/>
        <family val="2"/>
        <scheme val="minor"/>
      </rPr>
      <t>:</t>
    </r>
    <r>
      <rPr>
        <sz val="12"/>
        <color theme="1"/>
        <rFont val="Calibri"/>
        <family val="2"/>
        <scheme val="minor"/>
      </rPr>
      <t xml:space="preserve"> La fin de l’exercice financier pour les nouveaux programmes doit correspondre à celle de l’année civile.</t>
    </r>
  </si>
  <si>
    <t>2. Détails sur le fonctionnement du programme</t>
  </si>
  <si>
    <t>Nombre total annuel de jours de service</t>
  </si>
  <si>
    <t>Liste de toutes les dates de fermeture</t>
  </si>
  <si>
    <t>Groupe d’âge</t>
  </si>
  <si>
    <t>*Autres frais de base obligatoires (p. ex. frais d’inscription)</t>
  </si>
  <si>
    <r>
      <rPr>
        <b/>
        <sz val="11"/>
        <color theme="1"/>
        <rFont val="Calibri"/>
        <family val="2"/>
        <scheme val="minor"/>
      </rPr>
      <t xml:space="preserve">*Remarque : </t>
    </r>
    <r>
      <rPr>
        <sz val="11"/>
        <color theme="1"/>
        <rFont val="Calibri"/>
        <family val="2"/>
        <scheme val="minor"/>
      </rPr>
      <t>Les frais globaux pour tous les frais de base obligatoires ne peuvent pas dépasser 22 $/jour. Par exemple, les frais qui ne sont pas facturés dans le cadre des frais quotidiens (tels que les frais d’inscription uniques) peuvent être répartis sur le nombre de jours de service dans l’année. Cela permet de s’assurer que les frais quotidiens totaux ne dépassent pas la limite de 22 $ par jour.</t>
    </r>
  </si>
  <si>
    <t>Estimation de l’allocation de financement basée sur les coûts de l’APAGJE</t>
  </si>
  <si>
    <t>PERSONNEL DU PROGRAMME</t>
  </si>
  <si>
    <t>Dépréciation/Amortissements des immobilisations corporelles</t>
  </si>
  <si>
    <t>Autres frais d’occupation - frais facturés par le propriétaire (p. ex. nettoyage)</t>
  </si>
  <si>
    <t>Location de matériel - ordinateurs, machines de bureau</t>
  </si>
  <si>
    <t>TOTAL POUR LES INSTALLATIONS</t>
  </si>
  <si>
    <t>FONCTIONNEMENT</t>
  </si>
  <si>
    <t>FONCTIONNEMENT TOTAL</t>
  </si>
  <si>
    <t>Inclut les autres revenus attendus des frais de base obligatoires indiqués ci-dessus.</t>
  </si>
  <si>
    <t>Prévisions liées au fonctionnement et au budget</t>
  </si>
  <si>
    <t>Le ministère s’attend à ce que les nouveaux titulaires de permis élaborent leur plan d’exploitation de manière à ce qu’il corresponde à l’allocation calculée pour le programme.  Un résumé de l’allocation pour le programme est fourni au bas de cette page.</t>
  </si>
  <si>
    <t>Les détails du calcul se trouvent dans l’onglet « Allocation pour le programme », accessible --------&gt;</t>
  </si>
  <si>
    <r>
      <rPr>
        <b/>
        <sz val="12"/>
        <rFont val="Calibri"/>
        <family val="2"/>
        <scheme val="minor"/>
      </rPr>
      <t>Instructions </t>
    </r>
    <r>
      <rPr>
        <sz val="12"/>
        <rFont val="Calibri"/>
        <family val="2"/>
        <scheme val="minor"/>
      </rPr>
      <t>: (veuillez remplir toutes les cases blanches applicables)</t>
    </r>
    <r>
      <rPr>
        <b/>
        <sz val="12"/>
        <color theme="1"/>
        <rFont val="Calibri"/>
        <family val="2"/>
        <scheme val="minor"/>
      </rPr>
      <t xml:space="preserve">
1. </t>
    </r>
    <r>
      <rPr>
        <sz val="12"/>
        <color theme="1"/>
        <rFont val="Calibri"/>
        <family val="2"/>
        <scheme val="minor"/>
      </rPr>
      <t xml:space="preserve">Entrez le nom du site de garde d’enfants indiqué dans la demande de croissance directe
</t>
    </r>
    <r>
      <rPr>
        <b/>
        <sz val="12"/>
        <color theme="1"/>
        <rFont val="Calibri"/>
        <family val="2"/>
        <scheme val="minor"/>
      </rPr>
      <t>2</t>
    </r>
    <r>
      <rPr>
        <sz val="12"/>
        <color theme="1"/>
        <rFont val="Calibri"/>
        <family val="2"/>
        <scheme val="minor"/>
      </rPr>
      <t xml:space="preserve">. Entrez les renseignements suivants dans la section Détails sur le fonctionnement du programme :
    • Indiquez le nombre total annuel de jours d’ouverture, tous les jours de fermeture (enfants non présents) et si les jours de fermeture seront facturés aux familles. 
    • Indiquez le nombre total de places (capacité autorisée par le permis) pour chaque groupe d’âge applicable. (Remarque : on s’attend à ce que le site fonctionne à pleine capacité).
    • Les détails concernant tous les autres frais obligatoires et/ou les frais hors base facturés, le cas échéant.
</t>
    </r>
    <r>
      <rPr>
        <b/>
        <sz val="12"/>
        <color theme="1"/>
        <rFont val="Calibri"/>
        <family val="2"/>
        <scheme val="minor"/>
      </rPr>
      <t>3.</t>
    </r>
    <r>
      <rPr>
        <sz val="12"/>
        <color theme="1"/>
        <rFont val="Calibri"/>
        <family val="2"/>
        <scheme val="minor"/>
      </rPr>
      <t xml:space="preserve"> Remplissez le tableau « Budget prévisionnel » pour chaque catégorie applicable pour la première année de service.
</t>
    </r>
    <r>
      <rPr>
        <b/>
        <sz val="12"/>
        <color theme="1"/>
        <rFont val="Calibri"/>
        <family val="2"/>
        <scheme val="minor"/>
      </rPr>
      <t>4.</t>
    </r>
    <r>
      <rPr>
        <sz val="12"/>
        <color theme="1"/>
        <rFont val="Calibri"/>
        <family val="2"/>
        <scheme val="minor"/>
      </rPr>
      <t xml:space="preserve"> Passez à l’onglet Salaires et avantages sociaux.</t>
    </r>
  </si>
  <si>
    <t>1. Nom du site de garde d’enfants :</t>
  </si>
  <si>
    <t>(sélectionnez dans la liste déroulante)</t>
  </si>
  <si>
    <t>Veuillez vous référer à l’onglet sur l’allocation pour le programme</t>
  </si>
  <si>
    <t>Estimation de l’allocation de financement basée sur les coûts selon l’APAGJE</t>
  </si>
  <si>
    <t>Nom de l’organisation :</t>
  </si>
  <si>
    <r>
      <t xml:space="preserve">Le modèle de budget dûment rempli doit être soumis dans le cadre de votre dossier de demande de croissance dirigée au format Excel. Selon les lignes directrices du ministère, tous les titulaires de permis qui s’inscrivent à l’APAGJE doivent démontrer leur viabilité financière. Les renseignements recueillis dans ce fichier fournissent des détails sur le plan d’affaires financier de votre organisation et seront utilisés pour en évaluer la viabilité. 
Les trois onglets doivent être remplis et des instructions sont incluses en haut de chaque onglet.
</t>
    </r>
    <r>
      <rPr>
        <b/>
        <sz val="12"/>
        <rFont val="Arial"/>
        <family val="2"/>
      </rPr>
      <t>Instructions </t>
    </r>
    <r>
      <rPr>
        <sz val="12"/>
        <rFont val="Arial"/>
        <family val="2"/>
      </rPr>
      <t>: 
1. Entrez le nom de l’organisation et la fin de l’exercice.
2. Remplissez les cases blanches ci-dessous avec les détails concernant la situation financière de l’organisation.
3. Passez à l’onglet Budget du programme.</t>
    </r>
  </si>
  <si>
    <t>Nom du site de garde d’enfants :</t>
  </si>
  <si>
    <t>Nombre total d’heures par an 
(Jan-Dec)</t>
  </si>
  <si>
    <t>Salaire horaire*</t>
  </si>
  <si>
    <t>Catégorie de poste
(pour les postes non-EPEI, 
sélectionnez dans la liste déroulante)</t>
  </si>
  <si>
    <t>Catégorie de poste
(sélectionnez dans la liste déroulante)</t>
  </si>
  <si>
    <t>Total général - Avantages sociaux</t>
  </si>
  <si>
    <t>Total des ETP du programme, y compris le ou la superviseur(e)</t>
  </si>
  <si>
    <t>Total des ETP pour l’administration</t>
  </si>
  <si>
    <t>Avantages sociaux pour tous les employés administratifs</t>
  </si>
  <si>
    <r>
      <rPr>
        <b/>
        <sz val="12"/>
        <rFont val="Arial"/>
        <family val="2"/>
      </rPr>
      <t xml:space="preserve">Instructions </t>
    </r>
    <r>
      <rPr>
        <b/>
        <sz val="11"/>
        <rFont val="Arial"/>
        <family val="2"/>
      </rPr>
      <t xml:space="preserve">: </t>
    </r>
    <r>
      <rPr>
        <sz val="11"/>
        <color theme="1"/>
        <rFont val="Arial"/>
        <family val="2"/>
      </rPr>
      <t xml:space="preserve">
Les renseignements fournis dans cet onglet rempliront automatiquement les sections Salaires et avantages sociaux de l’onglet « </t>
    </r>
    <r>
      <rPr>
        <i/>
        <sz val="11"/>
        <color theme="1"/>
        <rFont val="Arial"/>
        <family val="2"/>
      </rPr>
      <t>Budget du programme</t>
    </r>
    <r>
      <rPr>
        <sz val="11"/>
        <color theme="1"/>
        <rFont val="Arial"/>
        <family val="2"/>
      </rPr>
      <t xml:space="preserve"> ».
Pour les garderies comptant plusieurs sites ou offrant plusieurs services, veuillez n’inclure que les montants associés au nouveau site proposé indiqué dans la demande.
   1. Pour les catégories liées au programme et à l’administration ci-dessous, entrez les renseignements requis sur la dotation, prévus pour la première année d’activité.
Pour chaque catégorie de poste sélectionnée, si le personnel reçoit le même salaire horaire, indiquez le nombre sommaire d’employés, les heures annuelles, le salaire horaire et le budget salarial annuel. Si la catégorie de poste comprend du personnel rémunéré à des salaires horaires différents, utilisez une ligne distincte pour les employés dans la même catégorie de poste et recevant le même salaire horaire.
Calculez les prestations pour tous les employés pour chaque catégorie et inscrivez-les sous forme de montant forfaitaire dans les cellules E21 et E34.
  2. Vérifiez l’exactitude de l’onglet « </t>
    </r>
    <r>
      <rPr>
        <i/>
        <sz val="11"/>
        <color theme="1"/>
        <rFont val="Arial"/>
        <family val="2"/>
      </rPr>
      <t>Budget du programme</t>
    </r>
    <r>
      <rPr>
        <sz val="11"/>
        <color theme="1"/>
        <rFont val="Arial"/>
        <family val="2"/>
      </rPr>
      <t xml:space="preserve"> » et soumettez votre modèle de budget dûment rempli avec votre demande de croissance dirigée par l’intermédiaire du Formulaire de soumission de documents de l’APAGJE à l’aide de la liste de contrôle du dossier de demande. »</t>
    </r>
  </si>
  <si>
    <t>Enfants d’âge préscolaire</t>
  </si>
  <si>
    <t>Volet de la dotation en personnel du programme</t>
  </si>
  <si>
    <t>Ratio d’enfants admissibles</t>
  </si>
  <si>
    <t>Volet du fonctionnement (coûts fixes)</t>
  </si>
  <si>
    <t>Volet du fonctionnement (coûts variables)</t>
  </si>
  <si>
    <t>Total des volets de référence</t>
  </si>
  <si>
    <t>4,25 % x allocation des coûts du programme</t>
  </si>
  <si>
    <t>Total des revenus estimés attendus des frais de base</t>
  </si>
  <si>
    <t>Allocation totale du financement basé sur les coûts</t>
  </si>
  <si>
    <t>Volet du ou de la superviseur(e)</t>
  </si>
  <si>
    <t>ajustée en fonction du taux d’inoccupation maximal (90 %)</t>
  </si>
  <si>
    <t xml:space="preserve">Dû aux actionnaires/à recevoir des actionnaires </t>
  </si>
  <si>
    <t>Places  fonctionnelles</t>
  </si>
  <si>
    <t>Places fonctionnelles</t>
  </si>
  <si>
    <t>Prévisions concernant les salaires et les avantages sociaux</t>
  </si>
  <si>
    <t>Calcul du financement basé sur les coûts dans le cadre de l’APAGJE</t>
  </si>
  <si>
    <t xml:space="preserve">Frais de garde d’enfants - Basés sur un taux d’inoccupation de 10 % 
(aucune saisie requise)
</t>
  </si>
  <si>
    <t>Salaires et avantages sociaux du personnel du programme 
(obligatoires et non obligatoires)</t>
  </si>
  <si>
    <t>Salaire et avantages sociaux du superviseur ou de la superviseure 
(obligatoires et non obligatoires)</t>
  </si>
  <si>
    <t>*Remarque : Pour 2025, le salaire plancher est de 24,86 $ pour le personnel du programme 
des EPEI et de 25,86 $ pour les superviseurs.</t>
  </si>
  <si>
    <t xml:space="preserve">             Ville de Hamilton - Division des services à l’enfance et à la communauté</t>
  </si>
  <si>
    <t>Autres salaires et avantages sociaux des employés (à l’exclusion du 
personnel du programme et du superviseur)</t>
  </si>
  <si>
    <t>Capital sur la dette à court terme, les obligations, les débentures, la dette 
à long terme</t>
  </si>
  <si>
    <t>À compter du 1er janvier 2025, les frais pour les programmes participant à l’APAGJE sont plafonnés 
à 22 $ par jour.</t>
  </si>
  <si>
    <t>Nombre total d’employés du programme, y compris le ou 
la superviseur(e)</t>
  </si>
  <si>
    <t>*Remarque : Les frais de base quotidiens sont les frais facturés pour l’espace et doivent être conformes aux exigences du ministère de l’Éducation énoncées dans :</t>
  </si>
  <si>
    <t>Superviseur approuvé par le ministère</t>
  </si>
  <si>
    <t>Personnel EPEI à temps plein</t>
  </si>
  <si>
    <t>Personnel EPEI à temps partiel</t>
  </si>
  <si>
    <t>Personnel non-EPEI à temps plein</t>
  </si>
  <si>
    <t>Personnel non-EPEI à temps partiel</t>
  </si>
  <si>
    <t>Personnel chargé de l'approvisionnement</t>
  </si>
  <si>
    <t>Personnel de cuisine</t>
  </si>
  <si>
    <t>Directeur administratif</t>
  </si>
  <si>
    <t>Gestionnaires</t>
  </si>
  <si>
    <t>Personnel de bureau</t>
  </si>
  <si>
    <t>Personnel comptable</t>
  </si>
  <si>
    <t>« Loi de 2014 sur la garde d'enfants et la petite enfance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</si>
</sst>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0.0%"/>
    <numFmt numFmtId="168" formatCode="_(* #,##0_);_(* \(#,##0\);_(* &quot;-&quot;??_);_(@_)"/>
    <numFmt numFmtId="169" formatCode="_(&quot;$&quot;* #,##0_);_(&quot;$&quot;* \(#,##0\);_(&quot;$&quot;* &quot;-&quot;??_);_(@_)"/>
  </numFmts>
  <fonts count="5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1"/>
      <name val="Arial"/>
      <family val="2"/>
    </font>
    <font>
      <b/>
      <sz val="11"/>
      <color theme="1"/>
      <name val="Calibri"/>
      <family val="2"/>
      <scheme val="minor"/>
    </font>
    <font>
      <b/>
      <sz val="12"/>
      <name val="Arial"/>
      <family val="2"/>
    </font>
    <font>
      <sz val="11"/>
      <color theme="1"/>
      <name val="Arial"/>
      <family val="2"/>
    </font>
    <font>
      <b/>
      <sz val="12"/>
      <color rgb="FFEEDEAA"/>
      <name val="Arial"/>
      <family val="2"/>
    </font>
    <font>
      <b/>
      <sz val="20"/>
      <color rgb="FFEEDEAA"/>
      <name val="Arial"/>
      <family val="2"/>
    </font>
    <font>
      <b/>
      <sz val="12"/>
      <color theme="1"/>
      <name val="Calibri"/>
      <family val="2"/>
      <scheme val="minor"/>
    </font>
    <font>
      <b/>
      <sz val="11"/>
      <name val="Arial"/>
      <family val="2"/>
    </font>
    <font>
      <sz val="11"/>
      <name val="Arial"/>
      <family val="2"/>
    </font>
    <font>
      <sz val="10"/>
      <name val="Arial"/>
      <family val="2"/>
    </font>
    <font>
      <sz val="16"/>
      <name val="Arial"/>
      <family val="2"/>
    </font>
    <font>
      <b/>
      <sz val="10"/>
      <name val="Arial"/>
      <family val="2"/>
    </font>
    <font>
      <sz val="10"/>
      <color theme="1"/>
      <name val="Arial"/>
      <family val="2"/>
    </font>
    <font>
      <sz val="12"/>
      <name val="Arial"/>
      <family val="2"/>
    </font>
    <font>
      <i/>
      <sz val="11"/>
      <color theme="1"/>
      <name val="Arial"/>
      <family val="2"/>
    </font>
    <font>
      <b/>
      <sz val="12"/>
      <color theme="4" tint="-0.249977111117893"/>
      <name val="Arial"/>
      <family val="2"/>
    </font>
    <font>
      <b/>
      <sz val="10"/>
      <color theme="4" tint="-0.249977111117893"/>
      <name val="Arial"/>
      <family val="2"/>
    </font>
    <font>
      <u/>
      <sz val="11"/>
      <color theme="10"/>
      <name val="Calibri"/>
      <family val="2"/>
      <scheme val="minor"/>
    </font>
    <font>
      <b/>
      <sz val="11"/>
      <color theme="4" tint="-0.249977111117893"/>
      <name val="Arial"/>
      <family val="2"/>
    </font>
    <font>
      <sz val="16"/>
      <color rgb="FFEEDEAA"/>
      <name val="Arial"/>
      <family val="2"/>
    </font>
    <font>
      <b/>
      <sz val="12"/>
      <color rgb="FFEEDEAA"/>
      <name val="Calibri"/>
      <family val="2"/>
      <scheme val="minor"/>
    </font>
    <font>
      <b/>
      <sz val="12"/>
      <color rgb="FF000000"/>
      <name val="Calibri"/>
      <family val="2"/>
      <scheme val="minor"/>
    </font>
    <font>
      <sz val="12"/>
      <color theme="0"/>
      <name val="Calibri"/>
      <family val="2"/>
      <scheme val="minor"/>
    </font>
    <font>
      <sz val="12"/>
      <name val="Calibri"/>
      <family val="2"/>
      <scheme val="minor"/>
    </font>
    <font>
      <b/>
      <i/>
      <sz val="12"/>
      <color theme="1"/>
      <name val="Calibri"/>
      <family val="2"/>
      <scheme val="minor"/>
    </font>
    <font>
      <b/>
      <sz val="12"/>
      <color theme="0"/>
      <name val="Calibri"/>
      <family val="2"/>
      <scheme val="minor"/>
    </font>
    <font>
      <b/>
      <sz val="14"/>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sz val="16"/>
      <color rgb="FFEEDEAA"/>
      <name val="Calibri"/>
      <family val="2"/>
      <scheme val="minor"/>
    </font>
    <font>
      <sz val="16"/>
      <name val="Calibri"/>
      <family val="2"/>
      <scheme val="minor"/>
    </font>
    <font>
      <b/>
      <sz val="12"/>
      <name val="Calibri"/>
      <family val="2"/>
      <scheme val="minor"/>
    </font>
    <font>
      <b/>
      <sz val="12"/>
      <color rgb="FFEFE0AF"/>
      <name val="Calibri"/>
      <family val="2"/>
      <scheme val="minor"/>
    </font>
    <font>
      <b/>
      <sz val="11"/>
      <color theme="4" tint="-0.249977111117893"/>
      <name val="Calibri"/>
      <family val="2"/>
      <scheme val="minor"/>
    </font>
    <font>
      <sz val="12"/>
      <color rgb="FFEEDEAA"/>
      <name val="Calibri"/>
      <family val="2"/>
      <scheme val="minor"/>
    </font>
    <font>
      <sz val="14"/>
      <color rgb="FFEFE0AF"/>
      <name val="Calibri"/>
      <family val="2"/>
      <scheme val="minor"/>
    </font>
    <font>
      <sz val="12"/>
      <color rgb="FFEFE0AF"/>
      <name val="Calibri"/>
      <family val="2"/>
      <scheme val="minor"/>
    </font>
    <font>
      <i/>
      <sz val="10.5"/>
      <name val="Calibri"/>
      <family val="2"/>
      <scheme val="minor"/>
    </font>
    <font>
      <i/>
      <sz val="11"/>
      <color theme="1"/>
      <name val="Calibri"/>
      <family val="2"/>
      <scheme val="minor"/>
    </font>
    <font>
      <sz val="13"/>
      <color theme="1"/>
      <name val="Calibri"/>
      <family val="2"/>
      <scheme val="minor"/>
    </font>
    <font>
      <b/>
      <sz val="13"/>
      <color rgb="FFEEDEAA"/>
      <name val="Arial"/>
      <family val="2"/>
    </font>
    <font>
      <sz val="16"/>
      <color rgb="FFFFE59B"/>
      <name val="Calibri"/>
      <family val="2"/>
      <scheme val="minor"/>
    </font>
    <font>
      <i/>
      <u/>
      <sz val="12"/>
      <color rgb="FFFF0000"/>
      <name val="Calibri"/>
      <family val="2"/>
      <scheme val="minor"/>
    </font>
    <font>
      <b/>
      <sz val="11"/>
      <color rgb="FFFF0000"/>
      <name val="Arial"/>
      <family val="2"/>
    </font>
    <font>
      <b/>
      <u/>
      <sz val="12"/>
      <color theme="1"/>
      <name val="Calibri (Body)"/>
    </font>
    <font>
      <b/>
      <sz val="16"/>
      <color rgb="FFEEDEAA"/>
      <name val="Arial"/>
      <family val="2"/>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DEAA"/>
        <bgColor indexed="64"/>
      </patternFill>
    </fill>
    <fill>
      <patternFill patternType="solid">
        <fgColor theme="0" tint="-0.249977111117893"/>
        <bgColor indexed="64"/>
      </patternFill>
    </fill>
    <fill>
      <patternFill patternType="solid">
        <fgColor rgb="FFEFE0AF"/>
        <bgColor indexed="64"/>
      </patternFill>
    </fill>
    <fill>
      <patternFill patternType="solid">
        <fgColor theme="4" tint="0.79998168889431442"/>
        <bgColor indexed="64"/>
      </patternFill>
    </fill>
    <fill>
      <patternFill patternType="solid">
        <fgColor rgb="FF7030A0"/>
        <bgColor indexed="64"/>
      </patternFill>
    </fill>
    <fill>
      <patternFill patternType="solid">
        <fgColor rgb="FFE6E6E6"/>
        <bgColor indexed="64"/>
      </patternFill>
    </fill>
    <fill>
      <patternFill patternType="solid">
        <fgColor rgb="FFF4EAC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44" fontId="5" fillId="0" borderId="0" applyFont="0" applyFill="0" applyBorder="0" applyAlignment="0" applyProtection="0"/>
    <xf numFmtId="165" fontId="5" fillId="0" borderId="0" applyFont="0" applyFill="0" applyBorder="0" applyAlignment="0" applyProtection="0"/>
    <xf numFmtId="0" fontId="17" fillId="0" borderId="0"/>
    <xf numFmtId="165" fontId="17" fillId="0" borderId="0" applyFont="0" applyFill="0" applyBorder="0" applyAlignment="0" applyProtection="0"/>
    <xf numFmtId="164" fontId="17"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43" fontId="5" fillId="0" borderId="0" applyFont="0" applyFill="0" applyBorder="0" applyAlignment="0" applyProtection="0"/>
  </cellStyleXfs>
  <cellXfs count="454">
    <xf numFmtId="0" fontId="0" fillId="0" borderId="0" xfId="0"/>
    <xf numFmtId="0" fontId="6" fillId="0" borderId="0" xfId="0" applyFont="1" applyAlignment="1">
      <alignment vertical="center"/>
    </xf>
    <xf numFmtId="44" fontId="6" fillId="0" borderId="0" xfId="0" applyNumberFormat="1" applyFont="1" applyAlignment="1">
      <alignment vertical="center"/>
    </xf>
    <xf numFmtId="0" fontId="6" fillId="5" borderId="0" xfId="0" applyFont="1" applyFill="1" applyAlignment="1">
      <alignment vertical="center"/>
    </xf>
    <xf numFmtId="44" fontId="6" fillId="5" borderId="0" xfId="0" applyNumberFormat="1" applyFont="1" applyFill="1" applyAlignment="1">
      <alignment vertical="center"/>
    </xf>
    <xf numFmtId="164" fontId="20" fillId="0" borderId="2" xfId="5" applyFont="1" applyFill="1" applyBorder="1" applyProtection="1">
      <protection locked="0"/>
    </xf>
    <xf numFmtId="0" fontId="6" fillId="3" borderId="15" xfId="0" applyFont="1" applyFill="1" applyBorder="1" applyAlignment="1">
      <alignment vertical="center"/>
    </xf>
    <xf numFmtId="0" fontId="6" fillId="3" borderId="16" xfId="0" applyFont="1" applyFill="1" applyBorder="1" applyAlignment="1">
      <alignment vertical="center"/>
    </xf>
    <xf numFmtId="44" fontId="6" fillId="3" borderId="16" xfId="0" applyNumberFormat="1" applyFont="1" applyFill="1" applyBorder="1" applyAlignment="1">
      <alignment vertical="center"/>
    </xf>
    <xf numFmtId="0" fontId="6" fillId="3" borderId="3" xfId="0" applyFont="1" applyFill="1" applyBorder="1" applyAlignment="1">
      <alignment vertical="center"/>
    </xf>
    <xf numFmtId="0" fontId="6" fillId="3" borderId="4" xfId="0" applyFont="1" applyFill="1" applyBorder="1" applyAlignment="1">
      <alignment vertical="center"/>
    </xf>
    <xf numFmtId="44" fontId="6" fillId="3" borderId="4" xfId="0" applyNumberFormat="1" applyFont="1" applyFill="1" applyBorder="1" applyAlignment="1">
      <alignment vertical="center"/>
    </xf>
    <xf numFmtId="0" fontId="0" fillId="5" borderId="0" xfId="0" applyFill="1" applyAlignment="1">
      <alignment vertical="center"/>
    </xf>
    <xf numFmtId="0" fontId="0" fillId="0" borderId="0" xfId="0" applyAlignment="1">
      <alignment vertical="center"/>
    </xf>
    <xf numFmtId="0" fontId="9" fillId="5" borderId="0" xfId="0" applyFont="1" applyFill="1" applyAlignment="1">
      <alignment vertical="center"/>
    </xf>
    <xf numFmtId="0" fontId="9" fillId="0" borderId="0" xfId="0" applyFont="1" applyAlignment="1">
      <alignment vertical="center"/>
    </xf>
    <xf numFmtId="0" fontId="0" fillId="5" borderId="0" xfId="0" applyFill="1"/>
    <xf numFmtId="0" fontId="17" fillId="5" borderId="0" xfId="3" applyFill="1"/>
    <xf numFmtId="0" fontId="12" fillId="3" borderId="1" xfId="3" applyFont="1" applyFill="1" applyBorder="1" applyAlignment="1">
      <alignment vertical="center" wrapText="1"/>
    </xf>
    <xf numFmtId="0" fontId="12" fillId="3" borderId="18" xfId="3" applyFont="1" applyFill="1" applyBorder="1" applyAlignment="1">
      <alignment horizontal="left"/>
    </xf>
    <xf numFmtId="0" fontId="17" fillId="0" borderId="0" xfId="3"/>
    <xf numFmtId="164" fontId="17" fillId="4" borderId="1" xfId="5" applyFont="1" applyFill="1" applyBorder="1" applyProtection="1"/>
    <xf numFmtId="0" fontId="6" fillId="5" borderId="18" xfId="0" applyFont="1" applyFill="1" applyBorder="1" applyAlignment="1">
      <alignment vertical="center"/>
    </xf>
    <xf numFmtId="0" fontId="6" fillId="3" borderId="24" xfId="0" applyFont="1" applyFill="1" applyBorder="1" applyAlignment="1">
      <alignment vertical="center"/>
    </xf>
    <xf numFmtId="0" fontId="6" fillId="3" borderId="25" xfId="0" applyFont="1" applyFill="1" applyBorder="1" applyAlignment="1">
      <alignment vertical="center"/>
    </xf>
    <xf numFmtId="44" fontId="6" fillId="3" borderId="25" xfId="0" applyNumberFormat="1" applyFont="1" applyFill="1" applyBorder="1" applyAlignment="1">
      <alignment vertical="center"/>
    </xf>
    <xf numFmtId="0" fontId="24" fillId="6" borderId="1" xfId="0" applyFont="1" applyFill="1" applyBorder="1" applyAlignment="1">
      <alignment horizontal="center" vertical="center" wrapText="1"/>
    </xf>
    <xf numFmtId="0" fontId="17" fillId="5" borderId="18" xfId="3" applyFill="1" applyBorder="1"/>
    <xf numFmtId="0" fontId="17" fillId="5" borderId="19" xfId="3" applyFill="1" applyBorder="1"/>
    <xf numFmtId="0" fontId="10" fillId="5" borderId="0" xfId="3" applyFont="1" applyFill="1"/>
    <xf numFmtId="0" fontId="17" fillId="5" borderId="14" xfId="3" applyFill="1" applyBorder="1"/>
    <xf numFmtId="0" fontId="17" fillId="5" borderId="20" xfId="3" applyFill="1" applyBorder="1"/>
    <xf numFmtId="0" fontId="17" fillId="5" borderId="1" xfId="3" applyFill="1" applyBorder="1" applyProtection="1">
      <protection locked="0"/>
    </xf>
    <xf numFmtId="165" fontId="0" fillId="5" borderId="1" xfId="4" applyFont="1" applyFill="1" applyBorder="1" applyProtection="1">
      <protection locked="0"/>
    </xf>
    <xf numFmtId="165" fontId="0" fillId="5" borderId="21" xfId="4" applyFont="1" applyFill="1" applyBorder="1" applyProtection="1">
      <protection locked="0"/>
    </xf>
    <xf numFmtId="164" fontId="0" fillId="5" borderId="21" xfId="5" applyFont="1" applyFill="1" applyBorder="1" applyProtection="1">
      <protection locked="0"/>
    </xf>
    <xf numFmtId="0" fontId="15" fillId="7" borderId="1" xfId="3" applyFont="1" applyFill="1" applyBorder="1" applyAlignment="1">
      <alignment horizontal="center" vertical="center" wrapText="1"/>
    </xf>
    <xf numFmtId="0" fontId="15" fillId="7" borderId="1" xfId="3" applyFont="1" applyFill="1" applyBorder="1" applyAlignment="1">
      <alignment horizontal="center" vertical="center"/>
    </xf>
    <xf numFmtId="165" fontId="0" fillId="5" borderId="22" xfId="4" applyFont="1" applyFill="1" applyBorder="1" applyProtection="1">
      <protection locked="0"/>
    </xf>
    <xf numFmtId="164" fontId="0" fillId="5" borderId="22" xfId="5" applyFont="1" applyFill="1" applyBorder="1" applyProtection="1">
      <protection locked="0"/>
    </xf>
    <xf numFmtId="0" fontId="15" fillId="4" borderId="1" xfId="3" applyFont="1" applyFill="1" applyBorder="1"/>
    <xf numFmtId="0" fontId="5" fillId="5" borderId="0" xfId="0" applyFont="1" applyFill="1"/>
    <xf numFmtId="0" fontId="5" fillId="5" borderId="19" xfId="0" applyFont="1" applyFill="1" applyBorder="1"/>
    <xf numFmtId="0" fontId="16" fillId="5" borderId="0" xfId="3" applyFont="1" applyFill="1"/>
    <xf numFmtId="0" fontId="16" fillId="0" borderId="1" xfId="3" applyFont="1" applyBorder="1" applyProtection="1">
      <protection locked="0"/>
    </xf>
    <xf numFmtId="165" fontId="16" fillId="0" borderId="1" xfId="4" applyFont="1" applyBorder="1" applyProtection="1">
      <protection locked="0"/>
    </xf>
    <xf numFmtId="165" fontId="11" fillId="0" borderId="1" xfId="4" applyFont="1" applyBorder="1" applyProtection="1">
      <protection locked="0"/>
    </xf>
    <xf numFmtId="0" fontId="16" fillId="5" borderId="19" xfId="3" applyFont="1" applyFill="1" applyBorder="1"/>
    <xf numFmtId="0" fontId="16" fillId="0" borderId="0" xfId="3" applyFont="1"/>
    <xf numFmtId="0" fontId="16" fillId="5" borderId="1" xfId="3" applyFont="1" applyFill="1" applyBorder="1" applyProtection="1">
      <protection locked="0"/>
    </xf>
    <xf numFmtId="165" fontId="5" fillId="5" borderId="1" xfId="4" applyFont="1" applyFill="1" applyBorder="1" applyProtection="1">
      <protection locked="0"/>
    </xf>
    <xf numFmtId="165" fontId="5" fillId="5" borderId="21" xfId="4" applyFont="1" applyFill="1" applyBorder="1" applyProtection="1">
      <protection locked="0"/>
    </xf>
    <xf numFmtId="164" fontId="5" fillId="5" borderId="21" xfId="5" applyFont="1" applyFill="1" applyBorder="1" applyProtection="1">
      <protection locked="0"/>
    </xf>
    <xf numFmtId="164" fontId="11" fillId="0" borderId="2" xfId="5" applyFont="1" applyBorder="1" applyProtection="1">
      <protection locked="0"/>
    </xf>
    <xf numFmtId="165" fontId="5" fillId="5" borderId="22" xfId="4" applyFont="1" applyFill="1" applyBorder="1" applyProtection="1">
      <protection locked="0"/>
    </xf>
    <xf numFmtId="164" fontId="5" fillId="5" borderId="22" xfId="5" applyFont="1" applyFill="1" applyBorder="1" applyProtection="1">
      <protection locked="0"/>
    </xf>
    <xf numFmtId="0" fontId="16" fillId="5" borderId="18" xfId="3" applyFont="1" applyFill="1" applyBorder="1"/>
    <xf numFmtId="165" fontId="21" fillId="0" borderId="1" xfId="4" applyFont="1" applyBorder="1" applyProtection="1">
      <protection locked="0"/>
    </xf>
    <xf numFmtId="164" fontId="10" fillId="4" borderId="1" xfId="5" applyFont="1" applyFill="1" applyBorder="1"/>
    <xf numFmtId="0" fontId="12" fillId="3" borderId="11" xfId="0" applyFont="1" applyFill="1" applyBorder="1"/>
    <xf numFmtId="0" fontId="10" fillId="4" borderId="11" xfId="0" applyFont="1" applyFill="1" applyBorder="1"/>
    <xf numFmtId="0" fontId="10" fillId="4" borderId="7" xfId="0" applyFont="1" applyFill="1" applyBorder="1"/>
    <xf numFmtId="0" fontId="21" fillId="4" borderId="1" xfId="0" applyFont="1" applyFill="1" applyBorder="1"/>
    <xf numFmtId="0" fontId="7" fillId="5" borderId="0" xfId="0" applyFont="1" applyFill="1" applyAlignment="1">
      <alignment horizontal="centerContinuous" vertical="center"/>
    </xf>
    <xf numFmtId="44" fontId="8" fillId="5" borderId="0" xfId="0" applyNumberFormat="1" applyFont="1" applyFill="1" applyAlignment="1">
      <alignment horizontal="centerContinuous"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25" xfId="0" applyFill="1" applyBorder="1" applyAlignment="1">
      <alignment vertical="center"/>
    </xf>
    <xf numFmtId="0" fontId="0" fillId="3" borderId="23" xfId="0" applyFill="1" applyBorder="1" applyAlignment="1">
      <alignment vertical="center"/>
    </xf>
    <xf numFmtId="165" fontId="21" fillId="0" borderId="7" xfId="4" applyFont="1" applyBorder="1" applyProtection="1">
      <protection locked="0"/>
    </xf>
    <xf numFmtId="166" fontId="15" fillId="4" borderId="1" xfId="4" applyNumberFormat="1" applyFont="1" applyFill="1" applyBorder="1" applyProtection="1"/>
    <xf numFmtId="165" fontId="15" fillId="4" borderId="1" xfId="4" applyFont="1" applyFill="1" applyBorder="1" applyProtection="1"/>
    <xf numFmtId="164" fontId="15" fillId="4" borderId="1" xfId="5" applyFont="1" applyFill="1" applyBorder="1" applyProtection="1"/>
    <xf numFmtId="165" fontId="16" fillId="4" borderId="1" xfId="4" applyFont="1" applyFill="1" applyBorder="1" applyProtection="1"/>
    <xf numFmtId="165" fontId="16" fillId="4" borderId="11" xfId="4" applyFont="1" applyFill="1" applyBorder="1" applyProtection="1"/>
    <xf numFmtId="166" fontId="16" fillId="4" borderId="1" xfId="4" applyNumberFormat="1" applyFont="1" applyFill="1" applyBorder="1" applyProtection="1"/>
    <xf numFmtId="164" fontId="16" fillId="4" borderId="1" xfId="5" applyFont="1" applyFill="1" applyBorder="1" applyProtection="1"/>
    <xf numFmtId="165" fontId="16" fillId="5" borderId="1" xfId="4" applyFont="1" applyFill="1" applyBorder="1" applyProtection="1"/>
    <xf numFmtId="165" fontId="19" fillId="4" borderId="1" xfId="4" applyFont="1" applyFill="1" applyBorder="1" applyProtection="1"/>
    <xf numFmtId="165" fontId="17" fillId="5" borderId="1" xfId="4" applyFont="1" applyFill="1" applyBorder="1" applyProtection="1"/>
    <xf numFmtId="165" fontId="17" fillId="4" borderId="1" xfId="4" applyFont="1" applyFill="1" applyBorder="1" applyProtection="1"/>
    <xf numFmtId="164" fontId="19" fillId="4" borderId="1" xfId="5" applyFont="1" applyFill="1" applyBorder="1" applyProtection="1"/>
    <xf numFmtId="165" fontId="17" fillId="4" borderId="11" xfId="4" applyFont="1" applyFill="1" applyBorder="1" applyProtection="1"/>
    <xf numFmtId="9" fontId="16" fillId="4" borderId="7" xfId="6" applyFont="1" applyFill="1" applyBorder="1" applyProtection="1"/>
    <xf numFmtId="9" fontId="17" fillId="4" borderId="7" xfId="6" applyFont="1" applyFill="1" applyBorder="1" applyProtection="1"/>
    <xf numFmtId="0" fontId="16" fillId="5" borderId="1" xfId="3" applyFont="1" applyFill="1" applyBorder="1"/>
    <xf numFmtId="1" fontId="16" fillId="5" borderId="1" xfId="3" applyNumberFormat="1" applyFont="1" applyFill="1" applyBorder="1"/>
    <xf numFmtId="0" fontId="21" fillId="4" borderId="11" xfId="0" applyFont="1" applyFill="1" applyBorder="1"/>
    <xf numFmtId="0" fontId="24" fillId="6" borderId="1" xfId="0" applyFont="1" applyFill="1" applyBorder="1" applyAlignment="1">
      <alignment horizontal="left" vertical="center"/>
    </xf>
    <xf numFmtId="0" fontId="24" fillId="8" borderId="1" xfId="0" applyFont="1" applyFill="1" applyBorder="1" applyAlignment="1">
      <alignment horizontal="left" vertical="center"/>
    </xf>
    <xf numFmtId="1" fontId="26" fillId="8" borderId="1" xfId="3" applyNumberFormat="1" applyFont="1" applyFill="1" applyBorder="1"/>
    <xf numFmtId="0" fontId="6" fillId="3" borderId="17" xfId="0" applyFont="1" applyFill="1" applyBorder="1" applyAlignment="1">
      <alignment vertical="center"/>
    </xf>
    <xf numFmtId="0" fontId="13" fillId="3" borderId="2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23" fillId="8" borderId="22" xfId="0" applyFont="1" applyFill="1" applyBorder="1" applyAlignment="1">
      <alignment horizontal="left" vertical="center" wrapText="1" indent="1"/>
    </xf>
    <xf numFmtId="0" fontId="8" fillId="5" borderId="18" xfId="0" applyFont="1" applyFill="1" applyBorder="1" applyAlignment="1">
      <alignment horizontal="centerContinuous" vertical="center"/>
    </xf>
    <xf numFmtId="0" fontId="8" fillId="5" borderId="0" xfId="0" applyFont="1" applyFill="1" applyAlignment="1">
      <alignment horizontal="centerContinuous" vertical="center"/>
    </xf>
    <xf numFmtId="0" fontId="6" fillId="3" borderId="12" xfId="0" applyFont="1" applyFill="1" applyBorder="1"/>
    <xf numFmtId="0" fontId="6" fillId="3" borderId="7" xfId="0" applyFont="1" applyFill="1" applyBorder="1"/>
    <xf numFmtId="0" fontId="6" fillId="5" borderId="0" xfId="0" applyFont="1" applyFill="1"/>
    <xf numFmtId="0" fontId="6" fillId="0" borderId="0" xfId="0" applyFont="1"/>
    <xf numFmtId="0" fontId="6" fillId="5" borderId="18" xfId="0" applyFont="1" applyFill="1" applyBorder="1"/>
    <xf numFmtId="0" fontId="6" fillId="5" borderId="19" xfId="0" applyFont="1" applyFill="1" applyBorder="1"/>
    <xf numFmtId="0" fontId="6" fillId="0" borderId="1" xfId="0" applyFont="1" applyBorder="1" applyProtection="1">
      <protection locked="0"/>
    </xf>
    <xf numFmtId="0" fontId="6" fillId="0" borderId="7" xfId="0" applyFont="1" applyBorder="1" applyProtection="1">
      <protection locked="0"/>
    </xf>
    <xf numFmtId="0" fontId="21" fillId="5" borderId="0" xfId="0" applyFont="1" applyFill="1" applyAlignment="1">
      <alignment horizontal="right"/>
    </xf>
    <xf numFmtId="0" fontId="12" fillId="3" borderId="31" xfId="0" applyFont="1" applyFill="1" applyBorder="1" applyAlignment="1">
      <alignment horizontal="left" vertical="center"/>
    </xf>
    <xf numFmtId="0" fontId="12" fillId="3" borderId="32" xfId="0" applyFont="1" applyFill="1" applyBorder="1" applyAlignment="1">
      <alignment horizontal="left" vertical="center"/>
    </xf>
    <xf numFmtId="0" fontId="6" fillId="3" borderId="7" xfId="0" applyFont="1" applyFill="1" applyBorder="1" applyAlignment="1">
      <alignment vertical="center"/>
    </xf>
    <xf numFmtId="44" fontId="6" fillId="0" borderId="22" xfId="0" applyNumberFormat="1" applyFont="1" applyBorder="1" applyAlignment="1" applyProtection="1">
      <alignment horizontal="center" vertical="center"/>
      <protection locked="0"/>
    </xf>
    <xf numFmtId="0" fontId="28" fillId="3" borderId="11" xfId="0" applyFont="1" applyFill="1" applyBorder="1" applyAlignment="1">
      <alignment vertical="center"/>
    </xf>
    <xf numFmtId="0" fontId="28" fillId="3" borderId="12" xfId="0" applyFont="1" applyFill="1" applyBorder="1" applyAlignment="1">
      <alignment vertical="center"/>
    </xf>
    <xf numFmtId="0" fontId="6" fillId="3" borderId="12" xfId="0" applyFont="1" applyFill="1" applyBorder="1" applyAlignment="1">
      <alignment vertical="center"/>
    </xf>
    <xf numFmtId="44" fontId="28" fillId="3" borderId="11" xfId="1" applyFont="1" applyFill="1" applyBorder="1" applyAlignment="1" applyProtection="1">
      <alignment horizontal="center" vertical="center"/>
    </xf>
    <xf numFmtId="0" fontId="6" fillId="3" borderId="11" xfId="0" applyFont="1" applyFill="1" applyBorder="1" applyAlignment="1">
      <alignment vertical="center"/>
    </xf>
    <xf numFmtId="0" fontId="28" fillId="3" borderId="12" xfId="0" applyFont="1" applyFill="1" applyBorder="1" applyAlignment="1">
      <alignment horizontal="center" vertical="center"/>
    </xf>
    <xf numFmtId="44" fontId="28" fillId="3" borderId="12" xfId="1" applyFont="1" applyFill="1" applyBorder="1" applyAlignment="1" applyProtection="1">
      <alignment horizontal="center" vertical="center"/>
    </xf>
    <xf numFmtId="0" fontId="6" fillId="5" borderId="19" xfId="0" applyFont="1" applyFill="1" applyBorder="1" applyAlignment="1">
      <alignment vertical="center"/>
    </xf>
    <xf numFmtId="44" fontId="17" fillId="4" borderId="1" xfId="1" applyFont="1" applyFill="1" applyBorder="1" applyProtection="1"/>
    <xf numFmtId="0" fontId="6" fillId="0" borderId="0" xfId="0" applyFont="1" applyAlignment="1">
      <alignment vertical="top"/>
    </xf>
    <xf numFmtId="0" fontId="6" fillId="0" borderId="0" xfId="0" applyFont="1" applyAlignment="1">
      <alignment wrapText="1"/>
    </xf>
    <xf numFmtId="0" fontId="6" fillId="0" borderId="0" xfId="0" quotePrefix="1" applyFont="1"/>
    <xf numFmtId="0" fontId="34" fillId="8" borderId="11" xfId="0" applyFont="1" applyFill="1" applyBorder="1" applyAlignment="1">
      <alignment vertical="center"/>
    </xf>
    <xf numFmtId="0" fontId="34" fillId="8" borderId="12" xfId="0" applyFont="1" applyFill="1" applyBorder="1" applyAlignment="1">
      <alignment vertical="center"/>
    </xf>
    <xf numFmtId="0" fontId="36" fillId="8" borderId="11" xfId="0" applyFont="1" applyFill="1" applyBorder="1" applyAlignment="1">
      <alignment vertical="center"/>
    </xf>
    <xf numFmtId="0" fontId="36" fillId="8" borderId="12" xfId="0" applyFont="1" applyFill="1" applyBorder="1" applyAlignment="1">
      <alignment vertical="center"/>
    </xf>
    <xf numFmtId="0" fontId="36" fillId="8" borderId="7" xfId="0" applyFont="1" applyFill="1" applyBorder="1" applyAlignment="1">
      <alignment vertical="center"/>
    </xf>
    <xf numFmtId="44" fontId="35" fillId="8" borderId="1" xfId="1" applyFont="1" applyFill="1" applyBorder="1" applyAlignment="1">
      <alignment horizontal="center" vertical="center"/>
    </xf>
    <xf numFmtId="0" fontId="28" fillId="3" borderId="1" xfId="0" applyFont="1" applyFill="1" applyBorder="1" applyAlignment="1">
      <alignment horizontal="left" vertical="center"/>
    </xf>
    <xf numFmtId="0" fontId="28" fillId="3" borderId="28" xfId="0" applyFont="1" applyFill="1" applyBorder="1" applyAlignment="1">
      <alignment vertical="center"/>
    </xf>
    <xf numFmtId="0" fontId="28" fillId="3" borderId="4" xfId="0" applyFont="1" applyFill="1" applyBorder="1" applyAlignment="1">
      <alignment vertical="center"/>
    </xf>
    <xf numFmtId="44" fontId="28" fillId="3" borderId="4" xfId="0" applyNumberFormat="1" applyFont="1" applyFill="1" applyBorder="1" applyAlignment="1">
      <alignment vertical="center"/>
    </xf>
    <xf numFmtId="0" fontId="28" fillId="3" borderId="29" xfId="0" applyFont="1" applyFill="1" applyBorder="1" applyAlignment="1">
      <alignment vertical="center"/>
    </xf>
    <xf numFmtId="0" fontId="40" fillId="3" borderId="28" xfId="0" applyFont="1" applyFill="1" applyBorder="1" applyAlignment="1">
      <alignment vertical="center"/>
    </xf>
    <xf numFmtId="0" fontId="35" fillId="8" borderId="1" xfId="0" applyFont="1" applyFill="1" applyBorder="1" applyAlignment="1">
      <alignment vertical="center" wrapText="1"/>
    </xf>
    <xf numFmtId="44" fontId="35" fillId="8" borderId="1" xfId="0" applyNumberFormat="1" applyFont="1" applyFill="1" applyBorder="1" applyAlignment="1">
      <alignment horizontal="center" vertical="center" wrapText="1"/>
    </xf>
    <xf numFmtId="0" fontId="0" fillId="5" borderId="0" xfId="0" applyFill="1" applyAlignment="1">
      <alignment vertical="center" wrapText="1"/>
    </xf>
    <xf numFmtId="0" fontId="0" fillId="0" borderId="0" xfId="0" applyAlignment="1">
      <alignment vertical="center" wrapText="1"/>
    </xf>
    <xf numFmtId="0" fontId="40" fillId="3" borderId="4" xfId="0" applyFont="1" applyFill="1" applyBorder="1" applyAlignment="1">
      <alignment vertical="center"/>
    </xf>
    <xf numFmtId="44" fontId="40" fillId="3" borderId="4" xfId="0" applyNumberFormat="1" applyFont="1" applyFill="1" applyBorder="1" applyAlignment="1">
      <alignment vertical="center"/>
    </xf>
    <xf numFmtId="0" fontId="40" fillId="3" borderId="29" xfId="0" applyFont="1" applyFill="1" applyBorder="1" applyAlignment="1">
      <alignment vertical="center"/>
    </xf>
    <xf numFmtId="0" fontId="42" fillId="3" borderId="4" xfId="0" applyFont="1" applyFill="1" applyBorder="1" applyAlignment="1">
      <alignment vertical="center"/>
    </xf>
    <xf numFmtId="44" fontId="6" fillId="2" borderId="7" xfId="0" applyNumberFormat="1" applyFont="1" applyFill="1" applyBorder="1" applyAlignment="1" applyProtection="1">
      <alignment horizontal="center" vertical="center"/>
      <protection locked="0"/>
    </xf>
    <xf numFmtId="0" fontId="29" fillId="4" borderId="18" xfId="0" applyFont="1" applyFill="1" applyBorder="1" applyAlignment="1">
      <alignment horizontal="right" vertical="center"/>
    </xf>
    <xf numFmtId="0" fontId="29" fillId="4" borderId="0" xfId="0" applyFont="1" applyFill="1" applyAlignment="1">
      <alignment horizontal="right" vertical="center"/>
    </xf>
    <xf numFmtId="0" fontId="6" fillId="4" borderId="0" xfId="0" applyFont="1" applyFill="1" applyAlignment="1">
      <alignment horizontal="center" vertical="center"/>
    </xf>
    <xf numFmtId="44" fontId="14" fillId="4" borderId="0" xfId="1" applyFont="1" applyFill="1" applyBorder="1" applyAlignment="1" applyProtection="1">
      <alignment horizontal="center" vertical="center"/>
    </xf>
    <xf numFmtId="0" fontId="14" fillId="4" borderId="19" xfId="0" applyFont="1" applyFill="1" applyBorder="1" applyAlignment="1">
      <alignment vertical="center"/>
    </xf>
    <xf numFmtId="0" fontId="0" fillId="2" borderId="0" xfId="0" applyFill="1" applyAlignment="1">
      <alignment vertical="center"/>
    </xf>
    <xf numFmtId="0" fontId="28" fillId="3" borderId="7" xfId="0" applyFont="1" applyFill="1" applyBorder="1" applyAlignment="1">
      <alignment vertical="center"/>
    </xf>
    <xf numFmtId="0" fontId="34" fillId="8" borderId="7" xfId="0" applyFont="1" applyFill="1" applyBorder="1" applyAlignment="1">
      <alignment vertical="center"/>
    </xf>
    <xf numFmtId="0" fontId="34" fillId="8" borderId="11" xfId="0" applyFont="1" applyFill="1" applyBorder="1" applyAlignment="1">
      <alignment horizontal="left" vertical="center"/>
    </xf>
    <xf numFmtId="0" fontId="34" fillId="8" borderId="12" xfId="0" applyFont="1" applyFill="1" applyBorder="1" applyAlignment="1">
      <alignment horizontal="left" vertical="center"/>
    </xf>
    <xf numFmtId="0" fontId="34" fillId="8" borderId="7" xfId="0" applyFont="1" applyFill="1" applyBorder="1" applyAlignment="1">
      <alignment horizontal="left" vertical="center"/>
    </xf>
    <xf numFmtId="44" fontId="28" fillId="3" borderId="12" xfId="1" applyFont="1" applyFill="1" applyBorder="1" applyAlignment="1">
      <alignment horizontal="center" vertical="center"/>
    </xf>
    <xf numFmtId="0" fontId="6" fillId="0" borderId="7" xfId="0" applyFont="1" applyBorder="1" applyAlignment="1" applyProtection="1">
      <alignment vertical="center" wrapText="1"/>
      <protection locked="0"/>
    </xf>
    <xf numFmtId="0" fontId="35" fillId="8" borderId="11" xfId="0" applyFont="1" applyFill="1" applyBorder="1" applyAlignment="1">
      <alignment horizontal="center" vertical="center" wrapText="1"/>
    </xf>
    <xf numFmtId="0" fontId="0" fillId="5" borderId="18" xfId="0" applyFill="1" applyBorder="1" applyAlignment="1">
      <alignment vertical="center"/>
    </xf>
    <xf numFmtId="0" fontId="0" fillId="5" borderId="19" xfId="0"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3" borderId="14" xfId="0" applyFont="1" applyFill="1" applyBorder="1" applyAlignment="1">
      <alignment horizontal="left" vertical="center" indent="1"/>
    </xf>
    <xf numFmtId="44" fontId="6" fillId="3" borderId="14" xfId="0" applyNumberFormat="1" applyFont="1" applyFill="1" applyBorder="1" applyAlignment="1">
      <alignment horizontal="left" vertical="center" indent="1"/>
    </xf>
    <xf numFmtId="44" fontId="6" fillId="3" borderId="17" xfId="0" applyNumberFormat="1" applyFont="1" applyFill="1" applyBorder="1" applyAlignment="1">
      <alignment vertical="center"/>
    </xf>
    <xf numFmtId="44" fontId="6" fillId="3" borderId="20" xfId="0" applyNumberFormat="1" applyFont="1" applyFill="1" applyBorder="1" applyAlignment="1">
      <alignment horizontal="left" vertical="center" indent="1"/>
    </xf>
    <xf numFmtId="44" fontId="8" fillId="5" borderId="19" xfId="0" applyNumberFormat="1" applyFont="1" applyFill="1" applyBorder="1" applyAlignment="1">
      <alignment horizontal="centerContinuous" vertical="center"/>
    </xf>
    <xf numFmtId="44" fontId="6" fillId="5" borderId="19" xfId="0" applyNumberFormat="1" applyFont="1" applyFill="1" applyBorder="1" applyAlignment="1">
      <alignment vertical="center"/>
    </xf>
    <xf numFmtId="44" fontId="6" fillId="3" borderId="14" xfId="0" applyNumberFormat="1" applyFont="1" applyFill="1" applyBorder="1" applyAlignment="1">
      <alignment vertical="center"/>
    </xf>
    <xf numFmtId="0" fontId="6" fillId="3" borderId="20" xfId="0" applyFont="1" applyFill="1" applyBorder="1" applyAlignment="1">
      <alignment vertical="center"/>
    </xf>
    <xf numFmtId="0" fontId="6" fillId="0" borderId="0" xfId="0" applyFont="1" applyAlignment="1">
      <alignment horizontal="center" vertical="center"/>
    </xf>
    <xf numFmtId="0" fontId="45" fillId="11" borderId="11" xfId="0" applyFont="1" applyFill="1" applyBorder="1"/>
    <xf numFmtId="0" fontId="31" fillId="5" borderId="1" xfId="0" applyFont="1" applyFill="1" applyBorder="1" applyAlignment="1">
      <alignment vertical="center" wrapText="1"/>
    </xf>
    <xf numFmtId="0" fontId="0" fillId="11" borderId="11" xfId="0" applyFill="1" applyBorder="1" applyAlignment="1">
      <alignment vertical="center"/>
    </xf>
    <xf numFmtId="0" fontId="0" fillId="11" borderId="12" xfId="0" applyFill="1" applyBorder="1" applyAlignment="1">
      <alignment vertical="center"/>
    </xf>
    <xf numFmtId="0" fontId="0" fillId="11" borderId="7" xfId="0" applyFill="1" applyBorder="1" applyAlignment="1">
      <alignment vertical="center"/>
    </xf>
    <xf numFmtId="0" fontId="42" fillId="11" borderId="12" xfId="0" applyFont="1" applyFill="1" applyBorder="1" applyAlignment="1">
      <alignment vertical="center"/>
    </xf>
    <xf numFmtId="0" fontId="42" fillId="11" borderId="7" xfId="0" applyFont="1" applyFill="1" applyBorder="1" applyAlignment="1">
      <alignment vertical="center"/>
    </xf>
    <xf numFmtId="0" fontId="47" fillId="3" borderId="18" xfId="0" applyFont="1" applyFill="1" applyBorder="1" applyAlignment="1">
      <alignment vertical="center"/>
    </xf>
    <xf numFmtId="0" fontId="47" fillId="5" borderId="0" xfId="0" applyFont="1" applyFill="1" applyAlignment="1">
      <alignment vertical="center"/>
    </xf>
    <xf numFmtId="0" fontId="47" fillId="0" borderId="0" xfId="0" applyFont="1" applyAlignment="1">
      <alignment vertical="center"/>
    </xf>
    <xf numFmtId="0" fontId="6" fillId="11" borderId="7" xfId="0" applyFont="1" applyFill="1" applyBorder="1" applyAlignment="1">
      <alignment vertical="top"/>
    </xf>
    <xf numFmtId="0" fontId="28" fillId="3" borderId="30" xfId="0" applyFont="1" applyFill="1" applyBorder="1" applyAlignment="1">
      <alignment horizontal="left" vertical="center"/>
    </xf>
    <xf numFmtId="0" fontId="30" fillId="0" borderId="0" xfId="0" applyFont="1"/>
    <xf numFmtId="0" fontId="44" fillId="3" borderId="0" xfId="0" applyFont="1" applyFill="1"/>
    <xf numFmtId="0" fontId="14" fillId="0" borderId="0" xfId="0" applyFont="1"/>
    <xf numFmtId="167" fontId="6" fillId="0" borderId="0" xfId="0" applyNumberFormat="1" applyFont="1" applyAlignment="1">
      <alignment horizontal="center"/>
    </xf>
    <xf numFmtId="0" fontId="44" fillId="3" borderId="0" xfId="0" applyFont="1" applyFill="1" applyAlignment="1">
      <alignment vertical="center"/>
    </xf>
    <xf numFmtId="0" fontId="6" fillId="12" borderId="1" xfId="0" applyFont="1" applyFill="1" applyBorder="1" applyAlignment="1">
      <alignment vertical="center"/>
    </xf>
    <xf numFmtId="0" fontId="44" fillId="3" borderId="11" xfId="0" applyFont="1" applyFill="1" applyBorder="1" applyAlignment="1">
      <alignment horizontal="center" vertical="center" wrapText="1"/>
    </xf>
    <xf numFmtId="0" fontId="44" fillId="3" borderId="11" xfId="0" applyFont="1" applyFill="1" applyBorder="1" applyAlignment="1">
      <alignment wrapText="1"/>
    </xf>
    <xf numFmtId="0" fontId="6" fillId="12" borderId="22" xfId="0" applyFont="1" applyFill="1" applyBorder="1" applyAlignment="1">
      <alignment vertical="center"/>
    </xf>
    <xf numFmtId="0" fontId="32" fillId="0" borderId="0" xfId="0" applyFont="1" applyAlignment="1">
      <alignment vertical="center" wrapText="1"/>
    </xf>
    <xf numFmtId="0" fontId="6" fillId="0" borderId="1" xfId="0" applyFont="1" applyBorder="1" applyAlignment="1">
      <alignment vertical="center"/>
    </xf>
    <xf numFmtId="44" fontId="6" fillId="0" borderId="22" xfId="1" applyFont="1" applyBorder="1" applyAlignment="1" applyProtection="1">
      <alignment vertical="center"/>
    </xf>
    <xf numFmtId="168" fontId="6" fillId="0" borderId="22" xfId="8" applyNumberFormat="1" applyFont="1" applyBorder="1" applyAlignment="1" applyProtection="1">
      <alignment vertical="center"/>
    </xf>
    <xf numFmtId="0" fontId="6" fillId="0" borderId="22" xfId="0" applyFont="1" applyBorder="1" applyAlignment="1">
      <alignment vertical="center"/>
    </xf>
    <xf numFmtId="43" fontId="6" fillId="0" borderId="1" xfId="0" applyNumberFormat="1" applyFont="1" applyBorder="1" applyAlignment="1">
      <alignment vertical="center"/>
    </xf>
    <xf numFmtId="0" fontId="6" fillId="0" borderId="0" xfId="0" applyFont="1" applyAlignment="1">
      <alignment horizontal="left" indent="5"/>
    </xf>
    <xf numFmtId="44" fontId="6" fillId="0" borderId="1" xfId="1" applyFont="1" applyBorder="1" applyAlignment="1" applyProtection="1">
      <alignment vertical="center"/>
    </xf>
    <xf numFmtId="168" fontId="6" fillId="0" borderId="1" xfId="8" applyNumberFormat="1" applyFont="1" applyBorder="1" applyAlignment="1" applyProtection="1">
      <alignment vertical="center"/>
    </xf>
    <xf numFmtId="43" fontId="14" fillId="9" borderId="1" xfId="0" applyNumberFormat="1" applyFont="1" applyFill="1" applyBorder="1" applyAlignment="1">
      <alignment vertical="center"/>
    </xf>
    <xf numFmtId="0" fontId="44" fillId="3" borderId="11" xfId="0" applyFont="1" applyFill="1" applyBorder="1" applyAlignment="1">
      <alignment horizontal="center" vertical="center"/>
    </xf>
    <xf numFmtId="0" fontId="6" fillId="0" borderId="1" xfId="0" applyFont="1" applyBorder="1"/>
    <xf numFmtId="44" fontId="14" fillId="9" borderId="1" xfId="1" applyFont="1" applyFill="1" applyBorder="1" applyProtection="1"/>
    <xf numFmtId="44" fontId="6" fillId="0" borderId="1" xfId="1" applyFont="1" applyBorder="1" applyProtection="1"/>
    <xf numFmtId="0" fontId="6" fillId="0" borderId="1" xfId="0" applyFont="1" applyBorder="1" applyAlignment="1">
      <alignment horizontal="center"/>
    </xf>
    <xf numFmtId="44" fontId="6" fillId="0" borderId="0" xfId="1" applyFont="1" applyBorder="1" applyProtection="1"/>
    <xf numFmtId="0" fontId="6" fillId="0" borderId="0" xfId="0" applyFont="1" applyAlignment="1">
      <alignment horizontal="center"/>
    </xf>
    <xf numFmtId="0" fontId="14" fillId="0" borderId="0" xfId="0" applyFont="1" applyAlignment="1">
      <alignment horizontal="center"/>
    </xf>
    <xf numFmtId="0" fontId="6" fillId="0" borderId="12" xfId="0" applyFont="1" applyBorder="1"/>
    <xf numFmtId="0" fontId="6" fillId="0" borderId="7" xfId="0" applyFont="1" applyBorder="1"/>
    <xf numFmtId="8" fontId="14" fillId="9" borderId="33" xfId="0" applyNumberFormat="1" applyFont="1" applyFill="1" applyBorder="1"/>
    <xf numFmtId="44" fontId="14" fillId="9" borderId="33" xfId="1" applyFont="1" applyFill="1" applyBorder="1" applyProtection="1"/>
    <xf numFmtId="0" fontId="33" fillId="0" borderId="0" xfId="0" applyFont="1"/>
    <xf numFmtId="0" fontId="6" fillId="0" borderId="0" xfId="0" applyFont="1" applyAlignment="1">
      <alignment horizontal="left" indent="2"/>
    </xf>
    <xf numFmtId="44" fontId="6" fillId="0" borderId="0" xfId="0" applyNumberFormat="1" applyFont="1"/>
    <xf numFmtId="44" fontId="6" fillId="0" borderId="0" xfId="1" applyFont="1" applyProtection="1"/>
    <xf numFmtId="0" fontId="33" fillId="0" borderId="0" xfId="0" applyFont="1" applyAlignment="1">
      <alignment wrapText="1"/>
    </xf>
    <xf numFmtId="44" fontId="6" fillId="0" borderId="7" xfId="1" applyFont="1" applyBorder="1" applyProtection="1"/>
    <xf numFmtId="0" fontId="6" fillId="12" borderId="1" xfId="0" applyFont="1" applyFill="1" applyBorder="1"/>
    <xf numFmtId="169" fontId="6" fillId="0" borderId="7" xfId="1" applyNumberFormat="1" applyFont="1" applyBorder="1" applyProtection="1"/>
    <xf numFmtId="169" fontId="14" fillId="0" borderId="12" xfId="1" applyNumberFormat="1" applyFont="1" applyFill="1" applyBorder="1" applyProtection="1"/>
    <xf numFmtId="0" fontId="6" fillId="0" borderId="16" xfId="0" applyFont="1" applyBorder="1"/>
    <xf numFmtId="0" fontId="6" fillId="0" borderId="17" xfId="0" applyFont="1" applyBorder="1"/>
    <xf numFmtId="44" fontId="6" fillId="0" borderId="7" xfId="0" applyNumberFormat="1" applyFont="1" applyBorder="1"/>
    <xf numFmtId="0" fontId="14" fillId="0" borderId="0" xfId="0" quotePrefix="1" applyFont="1"/>
    <xf numFmtId="0" fontId="6" fillId="0" borderId="0" xfId="0" quotePrefix="1" applyFont="1" applyAlignment="1">
      <alignment horizontal="left" indent="4"/>
    </xf>
    <xf numFmtId="0" fontId="14" fillId="0" borderId="0" xfId="0" quotePrefix="1" applyFont="1" applyAlignment="1">
      <alignment horizontal="center"/>
    </xf>
    <xf numFmtId="44" fontId="6" fillId="0" borderId="21" xfId="0" applyNumberFormat="1" applyFont="1" applyBorder="1"/>
    <xf numFmtId="0" fontId="6" fillId="0" borderId="0" xfId="0" applyFont="1" applyAlignment="1">
      <alignment horizontal="left" indent="4"/>
    </xf>
    <xf numFmtId="44" fontId="6" fillId="11" borderId="7" xfId="0" applyNumberFormat="1" applyFont="1" applyFill="1" applyBorder="1" applyAlignment="1">
      <alignment horizontal="center" vertical="center"/>
    </xf>
    <xf numFmtId="44" fontId="46" fillId="5" borderId="11" xfId="0" applyNumberFormat="1" applyFont="1" applyFill="1" applyBorder="1" applyAlignment="1">
      <alignment horizontal="left" vertical="center"/>
    </xf>
    <xf numFmtId="44" fontId="46" fillId="5" borderId="12" xfId="0" applyNumberFormat="1" applyFont="1" applyFill="1" applyBorder="1" applyAlignment="1">
      <alignment horizontal="left" vertical="center"/>
    </xf>
    <xf numFmtId="44" fontId="46" fillId="5" borderId="7" xfId="0" applyNumberFormat="1" applyFont="1" applyFill="1" applyBorder="1" applyAlignment="1">
      <alignment horizontal="left" vertical="center"/>
    </xf>
    <xf numFmtId="0" fontId="43" fillId="10" borderId="11" xfId="0" applyFont="1" applyFill="1" applyBorder="1" applyAlignment="1">
      <alignment vertical="center"/>
    </xf>
    <xf numFmtId="0" fontId="43" fillId="10" borderId="12" xfId="0" applyFont="1" applyFill="1" applyBorder="1" applyAlignment="1">
      <alignment vertical="center"/>
    </xf>
    <xf numFmtId="44" fontId="44" fillId="10" borderId="12" xfId="1" applyFont="1" applyFill="1" applyBorder="1" applyAlignment="1" applyProtection="1">
      <alignment horizontal="center" vertical="center"/>
    </xf>
    <xf numFmtId="0" fontId="44" fillId="10" borderId="12" xfId="0" applyFont="1" applyFill="1" applyBorder="1" applyAlignment="1">
      <alignment vertical="center"/>
    </xf>
    <xf numFmtId="0" fontId="44" fillId="10" borderId="7" xfId="0" applyFont="1" applyFill="1" applyBorder="1" applyAlignment="1">
      <alignment vertical="center"/>
    </xf>
    <xf numFmtId="0" fontId="6" fillId="4" borderId="12" xfId="0" applyFont="1" applyFill="1" applyBorder="1"/>
    <xf numFmtId="0" fontId="6" fillId="4" borderId="7" xfId="0" applyFont="1" applyFill="1" applyBorder="1"/>
    <xf numFmtId="44" fontId="6" fillId="4" borderId="22" xfId="0" applyNumberFormat="1" applyFont="1" applyFill="1" applyBorder="1" applyAlignment="1">
      <alignment horizontal="center" vertical="center"/>
    </xf>
    <xf numFmtId="0" fontId="40" fillId="10" borderId="34" xfId="0" applyFont="1" applyFill="1" applyBorder="1" applyAlignment="1">
      <alignment vertical="center"/>
    </xf>
    <xf numFmtId="0" fontId="40" fillId="10" borderId="35" xfId="0" applyFont="1" applyFill="1" applyBorder="1" applyAlignment="1">
      <alignment vertical="center"/>
    </xf>
    <xf numFmtId="0" fontId="40" fillId="10" borderId="36" xfId="0" applyFont="1" applyFill="1" applyBorder="1" applyAlignment="1">
      <alignment vertical="center"/>
    </xf>
    <xf numFmtId="44" fontId="40" fillId="10" borderId="37" xfId="1" applyFont="1" applyFill="1" applyBorder="1" applyAlignment="1" applyProtection="1">
      <alignment horizontal="center" vertical="center"/>
    </xf>
    <xf numFmtId="0" fontId="44" fillId="10" borderId="34" xfId="0" applyFont="1" applyFill="1" applyBorder="1" applyAlignment="1">
      <alignment vertical="center"/>
    </xf>
    <xf numFmtId="0" fontId="44" fillId="10" borderId="35" xfId="0" applyFont="1" applyFill="1" applyBorder="1" applyAlignment="1">
      <alignment vertical="center"/>
    </xf>
    <xf numFmtId="0" fontId="44" fillId="10" borderId="36"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7" xfId="0" applyFont="1" applyFill="1" applyBorder="1" applyAlignment="1">
      <alignment vertical="center"/>
    </xf>
    <xf numFmtId="44" fontId="31" fillId="4" borderId="1" xfId="1" applyFont="1" applyFill="1" applyBorder="1" applyAlignment="1" applyProtection="1">
      <alignment horizontal="center" vertical="center"/>
    </xf>
    <xf numFmtId="44" fontId="6" fillId="11" borderId="11" xfId="1" applyFont="1" applyFill="1" applyBorder="1" applyAlignment="1" applyProtection="1">
      <alignment vertical="center" wrapText="1"/>
    </xf>
    <xf numFmtId="0" fontId="31" fillId="0" borderId="11" xfId="0" applyFont="1" applyBorder="1" applyAlignment="1" applyProtection="1">
      <alignment vertical="center"/>
      <protection locked="0"/>
    </xf>
    <xf numFmtId="0" fontId="6" fillId="5" borderId="13" xfId="0" applyFont="1" applyFill="1" applyBorder="1" applyAlignment="1">
      <alignment vertical="center"/>
    </xf>
    <xf numFmtId="0" fontId="6" fillId="5" borderId="14" xfId="0" applyFont="1" applyFill="1" applyBorder="1" applyAlignment="1">
      <alignment vertical="center"/>
    </xf>
    <xf numFmtId="44" fontId="6" fillId="5" borderId="14" xfId="0" applyNumberFormat="1" applyFont="1" applyFill="1" applyBorder="1" applyAlignment="1">
      <alignment vertical="center"/>
    </xf>
    <xf numFmtId="0" fontId="6" fillId="5" borderId="20" xfId="0" applyFont="1" applyFill="1" applyBorder="1" applyAlignment="1">
      <alignment vertical="center"/>
    </xf>
    <xf numFmtId="0" fontId="50" fillId="5" borderId="0" xfId="0" applyFont="1" applyFill="1" applyAlignment="1">
      <alignment vertical="center"/>
    </xf>
    <xf numFmtId="44" fontId="11" fillId="0" borderId="1" xfId="1" applyFont="1" applyBorder="1" applyProtection="1">
      <protection locked="0"/>
    </xf>
    <xf numFmtId="165" fontId="16" fillId="5" borderId="0" xfId="3" applyNumberFormat="1" applyFont="1" applyFill="1"/>
    <xf numFmtId="43" fontId="16" fillId="5" borderId="0" xfId="3" applyNumberFormat="1" applyFont="1" applyFill="1"/>
    <xf numFmtId="164" fontId="16" fillId="4" borderId="1" xfId="5" applyFont="1" applyFill="1" applyBorder="1" applyProtection="1">
      <protection locked="0"/>
    </xf>
    <xf numFmtId="165" fontId="17" fillId="4" borderId="1" xfId="2" applyFont="1" applyFill="1" applyBorder="1" applyProtection="1"/>
    <xf numFmtId="0" fontId="16" fillId="0" borderId="1" xfId="3" applyFont="1" applyBorder="1"/>
    <xf numFmtId="0" fontId="6" fillId="0" borderId="1" xfId="0" applyFont="1" applyBorder="1" applyAlignment="1" applyProtection="1">
      <alignment vertical="center" wrapText="1"/>
      <protection locked="0"/>
    </xf>
    <xf numFmtId="0" fontId="12" fillId="3" borderId="15" xfId="0" applyFont="1" applyFill="1" applyBorder="1" applyAlignment="1">
      <alignment vertical="center"/>
    </xf>
    <xf numFmtId="0" fontId="3" fillId="0" borderId="15" xfId="0" applyFont="1" applyBorder="1"/>
    <xf numFmtId="0" fontId="3" fillId="0" borderId="0" xfId="0" applyFont="1"/>
    <xf numFmtId="0" fontId="3" fillId="4" borderId="11" xfId="0" applyFont="1" applyFill="1" applyBorder="1"/>
    <xf numFmtId="0" fontId="2" fillId="0" borderId="11" xfId="0" applyFont="1" applyBorder="1"/>
    <xf numFmtId="0" fontId="2" fillId="0" borderId="0" xfId="0" applyFont="1"/>
    <xf numFmtId="0" fontId="2" fillId="0" borderId="15" xfId="0" applyFont="1" applyBorder="1"/>
    <xf numFmtId="0" fontId="2" fillId="0" borderId="1" xfId="0" applyFont="1" applyBorder="1"/>
    <xf numFmtId="0" fontId="2" fillId="11" borderId="18" xfId="0" applyFont="1" applyFill="1" applyBorder="1" applyAlignment="1">
      <alignment horizontal="left" vertical="top" indent="1"/>
    </xf>
    <xf numFmtId="0" fontId="2" fillId="11" borderId="1" xfId="0" applyFont="1" applyFill="1" applyBorder="1" applyAlignment="1">
      <alignment vertical="center"/>
    </xf>
    <xf numFmtId="0" fontId="2" fillId="4" borderId="11" xfId="0" applyFont="1" applyFill="1" applyBorder="1"/>
    <xf numFmtId="0" fontId="44" fillId="3" borderId="11" xfId="0" applyFont="1" applyFill="1" applyBorder="1" applyAlignment="1">
      <alignment horizontal="center" vertical="center" wrapText="1"/>
    </xf>
    <xf numFmtId="44" fontId="6" fillId="11" borderId="1" xfId="0" applyNumberFormat="1" applyFont="1" applyFill="1" applyBorder="1" applyAlignment="1">
      <alignment horizontal="center" vertical="center"/>
    </xf>
    <xf numFmtId="0" fontId="2" fillId="0" borderId="1" xfId="0" applyFont="1" applyBorder="1" applyAlignment="1">
      <alignment vertical="center"/>
    </xf>
    <xf numFmtId="9" fontId="3" fillId="0" borderId="0" xfId="0" applyNumberFormat="1" applyFont="1" applyAlignment="1">
      <alignment horizontal="right"/>
    </xf>
    <xf numFmtId="0" fontId="1" fillId="0" borderId="0" xfId="0" applyFont="1" applyAlignment="1">
      <alignment horizontal="right" indent="1"/>
    </xf>
    <xf numFmtId="0" fontId="6" fillId="0" borderId="1" xfId="0" applyFont="1" applyBorder="1" applyAlignment="1">
      <alignment horizontal="center" vertical="center"/>
    </xf>
    <xf numFmtId="44" fontId="6" fillId="0" borderId="1" xfId="1" applyFont="1" applyBorder="1" applyAlignment="1" applyProtection="1">
      <alignment horizontal="center" vertical="center"/>
    </xf>
    <xf numFmtId="9" fontId="6" fillId="0" borderId="11" xfId="0" applyNumberFormat="1" applyFont="1" applyBorder="1" applyAlignment="1">
      <alignment vertical="center"/>
    </xf>
    <xf numFmtId="0" fontId="6" fillId="0" borderId="11" xfId="0" applyFont="1" applyBorder="1" applyAlignment="1">
      <alignment vertical="center"/>
    </xf>
    <xf numFmtId="44" fontId="14" fillId="9" borderId="1" xfId="1" applyFont="1" applyFill="1" applyBorder="1" applyAlignment="1" applyProtection="1">
      <alignment vertical="center"/>
    </xf>
    <xf numFmtId="0" fontId="41" fillId="8" borderId="1" xfId="0" applyFont="1" applyFill="1" applyBorder="1" applyAlignment="1">
      <alignment horizontal="center" vertical="center" wrapText="1"/>
    </xf>
    <xf numFmtId="0" fontId="1" fillId="0" borderId="15"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10" fillId="4" borderId="11" xfId="0" applyFont="1" applyFill="1" applyBorder="1" applyAlignment="1">
      <alignment horizontal="right"/>
    </xf>
    <xf numFmtId="0" fontId="10" fillId="4" borderId="7" xfId="0" applyFont="1" applyFill="1" applyBorder="1" applyAlignment="1">
      <alignment horizontal="right"/>
    </xf>
    <xf numFmtId="0" fontId="21" fillId="5" borderId="18"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19" xfId="0" applyFont="1" applyFill="1" applyBorder="1" applyAlignment="1">
      <alignment horizontal="left" vertical="top" wrapText="1"/>
    </xf>
    <xf numFmtId="0" fontId="10" fillId="2" borderId="8" xfId="0" applyFont="1" applyFill="1" applyBorder="1" applyAlignment="1" applyProtection="1">
      <alignment horizontal="left" vertical="center"/>
      <protection locked="0"/>
    </xf>
    <xf numFmtId="0" fontId="10" fillId="2" borderId="12"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48" fillId="3" borderId="0" xfId="0" applyFont="1" applyFill="1" applyAlignment="1">
      <alignment horizontal="center" vertical="center"/>
    </xf>
    <xf numFmtId="0" fontId="48" fillId="3" borderId="19" xfId="0" applyFont="1" applyFill="1" applyBorder="1" applyAlignment="1">
      <alignment horizontal="center" vertical="center"/>
    </xf>
    <xf numFmtId="49" fontId="10" fillId="2" borderId="27"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49" fontId="10" fillId="2" borderId="20" xfId="0" applyNumberFormat="1" applyFont="1" applyFill="1" applyBorder="1" applyAlignment="1" applyProtection="1">
      <alignment horizontal="left" vertical="center"/>
      <protection locked="0"/>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7" xfId="0" applyFont="1" applyFill="1" applyBorder="1" applyAlignment="1">
      <alignment horizontal="left" vertical="center" wrapText="1"/>
    </xf>
    <xf numFmtId="0" fontId="3" fillId="11" borderId="11" xfId="0" applyFont="1" applyFill="1" applyBorder="1" applyAlignment="1">
      <alignment vertical="center"/>
    </xf>
    <xf numFmtId="0" fontId="6" fillId="11" borderId="12" xfId="0" applyFont="1" applyFill="1" applyBorder="1" applyAlignment="1">
      <alignment vertical="center"/>
    </xf>
    <xf numFmtId="0" fontId="6" fillId="11" borderId="7" xfId="0" applyFont="1" applyFill="1" applyBorder="1" applyAlignment="1">
      <alignment vertical="center"/>
    </xf>
    <xf numFmtId="0" fontId="4" fillId="11" borderId="11" xfId="0" applyFont="1" applyFill="1" applyBorder="1" applyAlignment="1">
      <alignment vertical="center"/>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 fillId="11" borderId="11" xfId="0" applyFont="1" applyFill="1" applyBorder="1" applyAlignment="1">
      <alignment vertical="center" wrapText="1"/>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0" fillId="5" borderId="20" xfId="0" applyFill="1" applyBorder="1" applyAlignment="1">
      <alignment horizontal="left" vertical="center"/>
    </xf>
    <xf numFmtId="44" fontId="0" fillId="0" borderId="11" xfId="0" applyNumberFormat="1" applyBorder="1" applyAlignment="1" applyProtection="1">
      <alignment horizontal="left" vertical="center"/>
      <protection locked="0"/>
    </xf>
    <xf numFmtId="44" fontId="0" fillId="0" borderId="12" xfId="0" applyNumberFormat="1" applyBorder="1" applyAlignment="1" applyProtection="1">
      <alignment horizontal="left" vertical="center"/>
      <protection locked="0"/>
    </xf>
    <xf numFmtId="44" fontId="0" fillId="0" borderId="7" xfId="0" applyNumberFormat="1" applyBorder="1" applyAlignment="1" applyProtection="1">
      <alignment horizontal="left" vertical="center"/>
      <protection locked="0"/>
    </xf>
    <xf numFmtId="0" fontId="28" fillId="3" borderId="9" xfId="0" applyFont="1" applyFill="1" applyBorder="1" applyAlignment="1">
      <alignment horizontal="left" vertical="center"/>
    </xf>
    <xf numFmtId="0" fontId="28" fillId="3" borderId="0" xfId="0" applyFont="1" applyFill="1" applyAlignment="1">
      <alignment horizontal="left" vertical="center"/>
    </xf>
    <xf numFmtId="0" fontId="28" fillId="3" borderId="19" xfId="0" applyFont="1" applyFill="1" applyBorder="1" applyAlignment="1">
      <alignment horizontal="left" vertical="center"/>
    </xf>
    <xf numFmtId="0" fontId="41" fillId="8" borderId="27" xfId="0" applyFont="1" applyFill="1" applyBorder="1" applyAlignment="1">
      <alignment horizontal="center" vertical="center" wrapText="1"/>
    </xf>
    <xf numFmtId="0" fontId="41" fillId="8" borderId="14" xfId="0" applyFont="1" applyFill="1" applyBorder="1" applyAlignment="1">
      <alignment horizontal="center" vertical="center" wrapText="1"/>
    </xf>
    <xf numFmtId="0" fontId="41" fillId="8" borderId="20" xfId="0" applyFont="1" applyFill="1" applyBorder="1" applyAlignment="1">
      <alignment horizontal="center" vertical="center" wrapText="1"/>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1" fillId="8" borderId="13" xfId="0" applyFont="1" applyFill="1" applyBorder="1" applyAlignment="1">
      <alignment horizontal="center" vertical="center" wrapText="1"/>
    </xf>
    <xf numFmtId="44" fontId="6" fillId="0" borderId="11" xfId="1" applyFont="1" applyBorder="1" applyAlignment="1" applyProtection="1">
      <alignment horizontal="center" vertical="center"/>
      <protection locked="0"/>
    </xf>
    <xf numFmtId="44" fontId="6" fillId="0" borderId="7" xfId="1" applyFont="1" applyBorder="1" applyAlignment="1" applyProtection="1">
      <alignment horizontal="center" vertical="center"/>
      <protection locked="0"/>
    </xf>
    <xf numFmtId="0" fontId="28" fillId="3" borderId="13" xfId="0" applyFont="1" applyFill="1" applyBorder="1" applyAlignment="1">
      <alignment horizontal="left" vertical="center" wrapText="1"/>
    </xf>
    <xf numFmtId="0" fontId="28" fillId="3" borderId="14" xfId="0" applyFont="1" applyFill="1" applyBorder="1" applyAlignment="1">
      <alignment horizontal="left" vertical="center" wrapText="1"/>
    </xf>
    <xf numFmtId="0" fontId="41" fillId="8" borderId="11" xfId="0" applyFont="1" applyFill="1" applyBorder="1" applyAlignment="1">
      <alignment horizontal="center" vertical="center" wrapText="1"/>
    </xf>
    <xf numFmtId="0" fontId="41" fillId="8" borderId="7" xfId="0" applyFont="1" applyFill="1" applyBorder="1" applyAlignment="1">
      <alignment horizontal="center" vertical="center" wrapText="1"/>
    </xf>
    <xf numFmtId="44" fontId="4" fillId="11" borderId="11" xfId="0" applyNumberFormat="1" applyFont="1" applyFill="1" applyBorder="1" applyAlignment="1">
      <alignment horizontal="left" vertical="center"/>
    </xf>
    <xf numFmtId="44" fontId="6" fillId="11" borderId="12" xfId="0" applyNumberFormat="1" applyFont="1" applyFill="1" applyBorder="1" applyAlignment="1">
      <alignment horizontal="left" vertical="center"/>
    </xf>
    <xf numFmtId="44" fontId="6" fillId="11" borderId="7" xfId="0" applyNumberFormat="1" applyFont="1" applyFill="1" applyBorder="1" applyAlignment="1">
      <alignment horizontal="left" vertical="center"/>
    </xf>
    <xf numFmtId="0" fontId="28" fillId="3" borderId="11" xfId="0" applyFont="1" applyFill="1" applyBorder="1" applyAlignment="1">
      <alignment horizontal="left" vertical="center"/>
    </xf>
    <xf numFmtId="0" fontId="28" fillId="3" borderId="12" xfId="0" applyFont="1" applyFill="1" applyBorder="1" applyAlignment="1">
      <alignment horizontal="left" vertical="center"/>
    </xf>
    <xf numFmtId="0" fontId="37" fillId="3" borderId="18" xfId="0" applyFont="1" applyFill="1" applyBorder="1" applyAlignment="1">
      <alignment horizontal="center" vertical="center"/>
    </xf>
    <xf numFmtId="0" fontId="37" fillId="3" borderId="0" xfId="0" applyFont="1" applyFill="1" applyAlignment="1">
      <alignment horizontal="center" vertical="center"/>
    </xf>
    <xf numFmtId="0" fontId="37" fillId="3" borderId="19" xfId="0" applyFont="1" applyFill="1" applyBorder="1" applyAlignment="1">
      <alignment horizontal="center" vertical="center"/>
    </xf>
    <xf numFmtId="0" fontId="37" fillId="3" borderId="18" xfId="0" applyFont="1" applyFill="1" applyBorder="1" applyAlignment="1">
      <alignment horizontal="center" vertical="top"/>
    </xf>
    <xf numFmtId="0" fontId="37" fillId="3" borderId="0" xfId="0" applyFont="1" applyFill="1" applyAlignment="1">
      <alignment horizontal="center" vertical="top"/>
    </xf>
    <xf numFmtId="0" fontId="37" fillId="3" borderId="19" xfId="0" applyFont="1" applyFill="1" applyBorder="1" applyAlignment="1">
      <alignment horizontal="center" vertical="top"/>
    </xf>
    <xf numFmtId="0" fontId="2" fillId="5" borderId="15"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5" borderId="16" xfId="0" applyFont="1" applyFill="1" applyBorder="1" applyAlignment="1">
      <alignment horizontal="left" vertical="top"/>
    </xf>
    <xf numFmtId="0" fontId="6" fillId="5" borderId="17" xfId="0" applyFont="1" applyFill="1" applyBorder="1" applyAlignment="1">
      <alignment horizontal="left" vertical="top"/>
    </xf>
    <xf numFmtId="0" fontId="6" fillId="5" borderId="13" xfId="0" applyFont="1" applyFill="1" applyBorder="1" applyAlignment="1">
      <alignment horizontal="left" vertical="top"/>
    </xf>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165" fontId="38" fillId="4" borderId="15" xfId="2" applyFont="1" applyFill="1" applyBorder="1" applyAlignment="1" applyProtection="1">
      <alignment vertical="center"/>
    </xf>
    <xf numFmtId="165" fontId="38" fillId="4" borderId="16" xfId="2" applyFont="1" applyFill="1" applyBorder="1" applyAlignment="1" applyProtection="1">
      <alignment vertical="center"/>
    </xf>
    <xf numFmtId="165" fontId="38" fillId="4" borderId="17" xfId="2" applyFont="1" applyFill="1" applyBorder="1" applyAlignment="1" applyProtection="1">
      <alignment vertical="center"/>
    </xf>
    <xf numFmtId="44" fontId="46" fillId="5" borderId="11" xfId="0" applyNumberFormat="1" applyFont="1" applyFill="1" applyBorder="1" applyAlignment="1">
      <alignment horizontal="left" vertical="center"/>
    </xf>
    <xf numFmtId="44" fontId="46" fillId="5" borderId="12" xfId="0" applyNumberFormat="1" applyFont="1" applyFill="1" applyBorder="1" applyAlignment="1">
      <alignment horizontal="left" vertical="center"/>
    </xf>
    <xf numFmtId="44" fontId="46" fillId="5" borderId="7" xfId="0" applyNumberFormat="1" applyFont="1" applyFill="1" applyBorder="1" applyAlignment="1">
      <alignment horizontal="left" vertical="center"/>
    </xf>
    <xf numFmtId="0" fontId="31" fillId="5" borderId="11" xfId="0" applyFont="1" applyFill="1" applyBorder="1" applyAlignment="1">
      <alignment vertical="center" wrapText="1"/>
    </xf>
    <xf numFmtId="0" fontId="31" fillId="5" borderId="12" xfId="0" applyFont="1" applyFill="1" applyBorder="1" applyAlignment="1">
      <alignment vertical="center" wrapText="1"/>
    </xf>
    <xf numFmtId="0" fontId="31" fillId="5" borderId="7" xfId="0" applyFont="1" applyFill="1" applyBorder="1" applyAlignment="1">
      <alignment vertical="center" wrapText="1"/>
    </xf>
    <xf numFmtId="0" fontId="31" fillId="0" borderId="11"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7" xfId="0" applyFont="1" applyBorder="1" applyAlignment="1" applyProtection="1">
      <alignment horizontal="left" vertical="top" wrapText="1"/>
      <protection locked="0"/>
    </xf>
    <xf numFmtId="165" fontId="38" fillId="0" borderId="11" xfId="2" applyFont="1" applyFill="1" applyBorder="1" applyAlignment="1" applyProtection="1">
      <alignment horizontal="left" vertical="center"/>
      <protection locked="0"/>
    </xf>
    <xf numFmtId="165" fontId="38" fillId="0" borderId="12" xfId="2" applyFont="1" applyFill="1" applyBorder="1" applyAlignment="1" applyProtection="1">
      <alignment horizontal="left" vertical="center"/>
      <protection locked="0"/>
    </xf>
    <xf numFmtId="165" fontId="38" fillId="0" borderId="7" xfId="2" applyFont="1" applyFill="1" applyBorder="1" applyAlignment="1" applyProtection="1">
      <alignment horizontal="left" vertical="center"/>
      <protection locked="0"/>
    </xf>
    <xf numFmtId="0" fontId="4" fillId="11" borderId="15" xfId="0" applyFont="1" applyFill="1" applyBorder="1" applyAlignment="1">
      <alignment vertical="center"/>
    </xf>
    <xf numFmtId="0" fontId="6" fillId="11" borderId="16" xfId="0" applyFont="1" applyFill="1" applyBorder="1" applyAlignment="1">
      <alignment vertical="center"/>
    </xf>
    <xf numFmtId="0" fontId="6" fillId="11" borderId="17" xfId="0" applyFont="1" applyFill="1" applyBorder="1" applyAlignment="1">
      <alignment vertical="center"/>
    </xf>
    <xf numFmtId="0" fontId="28" fillId="3" borderId="26" xfId="0" applyFont="1" applyFill="1" applyBorder="1" applyAlignment="1">
      <alignment horizontal="center" vertical="center"/>
    </xf>
    <xf numFmtId="0" fontId="28" fillId="3" borderId="6" xfId="0" applyFont="1" applyFill="1" applyBorder="1" applyAlignment="1">
      <alignment horizontal="center" vertical="center"/>
    </xf>
    <xf numFmtId="0" fontId="2" fillId="11" borderId="11" xfId="0" applyFont="1" applyFill="1" applyBorder="1" applyAlignment="1">
      <alignment horizontal="left" vertical="top" wrapText="1"/>
    </xf>
    <xf numFmtId="0" fontId="2" fillId="11" borderId="12" xfId="0" applyFont="1" applyFill="1" applyBorder="1" applyAlignment="1">
      <alignment horizontal="left" vertical="top" wrapText="1"/>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0" fillId="5" borderId="20" xfId="0" applyFill="1" applyBorder="1" applyAlignment="1">
      <alignment horizontal="left" vertical="top" wrapText="1"/>
    </xf>
    <xf numFmtId="0" fontId="25" fillId="5" borderId="0" xfId="7" applyFill="1" applyBorder="1" applyAlignment="1">
      <alignment horizontal="center" vertical="center"/>
    </xf>
    <xf numFmtId="0" fontId="25" fillId="5" borderId="19" xfId="7" applyFill="1" applyBorder="1" applyAlignment="1">
      <alignment horizontal="center" vertical="center"/>
    </xf>
    <xf numFmtId="0" fontId="0" fillId="5" borderId="18" xfId="0" applyFill="1" applyBorder="1" applyAlignment="1">
      <alignment horizontal="left" vertical="center" wrapText="1"/>
    </xf>
    <xf numFmtId="0" fontId="0" fillId="5" borderId="0" xfId="0" applyFill="1" applyAlignment="1">
      <alignment horizontal="left" vertical="center" wrapText="1"/>
    </xf>
    <xf numFmtId="0" fontId="0" fillId="5" borderId="19" xfId="0" applyFill="1" applyBorder="1" applyAlignment="1">
      <alignment horizontal="left" vertical="center" wrapText="1"/>
    </xf>
    <xf numFmtId="0" fontId="2" fillId="5" borderId="15"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2" fillId="5" borderId="18" xfId="0" applyFont="1" applyFill="1" applyBorder="1" applyAlignment="1">
      <alignment horizontal="left" vertical="center"/>
    </xf>
    <xf numFmtId="0" fontId="6" fillId="5" borderId="0" xfId="0" applyFont="1" applyFill="1" applyAlignment="1">
      <alignment horizontal="left" vertical="center"/>
    </xf>
    <xf numFmtId="0" fontId="0" fillId="5" borderId="0" xfId="0" applyFill="1" applyBorder="1" applyAlignment="1">
      <alignment horizontal="left" vertical="center"/>
    </xf>
    <xf numFmtId="0" fontId="0" fillId="5" borderId="19"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20" xfId="0" applyFill="1" applyBorder="1" applyAlignment="1">
      <alignment horizontal="left" vertical="center"/>
    </xf>
    <xf numFmtId="0" fontId="1" fillId="11" borderId="11" xfId="0" applyFont="1" applyFill="1" applyBorder="1" applyAlignment="1">
      <alignment vertical="top" wrapText="1"/>
    </xf>
    <xf numFmtId="0" fontId="6" fillId="11" borderId="12" xfId="0" applyFont="1" applyFill="1" applyBorder="1" applyAlignment="1">
      <alignment vertical="top"/>
    </xf>
    <xf numFmtId="0" fontId="6" fillId="11" borderId="7" xfId="0" applyFont="1" applyFill="1" applyBorder="1" applyAlignment="1">
      <alignment vertical="top"/>
    </xf>
    <xf numFmtId="0" fontId="28" fillId="3" borderId="15" xfId="0" applyFont="1" applyFill="1" applyBorder="1" applyAlignment="1">
      <alignment horizontal="left" vertical="center"/>
    </xf>
    <xf numFmtId="0" fontId="28" fillId="3" borderId="16" xfId="0" applyFont="1" applyFill="1" applyBorder="1" applyAlignment="1">
      <alignment horizontal="left" vertical="center"/>
    </xf>
    <xf numFmtId="0" fontId="28" fillId="3" borderId="17" xfId="0" applyFont="1" applyFill="1" applyBorder="1" applyAlignment="1">
      <alignment horizontal="left" vertical="center"/>
    </xf>
    <xf numFmtId="0" fontId="2" fillId="11" borderId="11" xfId="0" applyFont="1" applyFill="1" applyBorder="1" applyAlignment="1">
      <alignment vertical="center"/>
    </xf>
    <xf numFmtId="0" fontId="6" fillId="4" borderId="13" xfId="0" applyFont="1" applyFill="1" applyBorder="1" applyAlignment="1">
      <alignment horizontal="left" vertical="center"/>
    </xf>
    <xf numFmtId="0" fontId="6" fillId="4" borderId="14" xfId="0" applyFont="1" applyFill="1" applyBorder="1" applyAlignment="1">
      <alignment horizontal="left" vertical="center"/>
    </xf>
    <xf numFmtId="0" fontId="6" fillId="4" borderId="20" xfId="0" applyFont="1" applyFill="1" applyBorder="1" applyAlignment="1">
      <alignment horizontal="left" vertical="center"/>
    </xf>
    <xf numFmtId="0" fontId="23" fillId="6" borderId="11" xfId="0" applyFont="1" applyFill="1" applyBorder="1" applyAlignment="1">
      <alignment horizontal="center" vertical="center"/>
    </xf>
    <xf numFmtId="0" fontId="23" fillId="6" borderId="12" xfId="0" applyFont="1" applyFill="1" applyBorder="1" applyAlignment="1">
      <alignment horizontal="center" vertical="center"/>
    </xf>
    <xf numFmtId="0" fontId="23" fillId="6" borderId="7" xfId="0" applyFont="1" applyFill="1" applyBorder="1" applyAlignment="1">
      <alignment horizontal="center" vertical="center"/>
    </xf>
    <xf numFmtId="165" fontId="18" fillId="11" borderId="11" xfId="2" applyFont="1" applyFill="1" applyBorder="1" applyAlignment="1" applyProtection="1">
      <alignment horizontal="left" vertical="center"/>
    </xf>
    <xf numFmtId="165" fontId="18" fillId="11" borderId="12" xfId="2" applyFont="1" applyFill="1" applyBorder="1" applyAlignment="1" applyProtection="1">
      <alignment horizontal="left" vertical="center"/>
    </xf>
    <xf numFmtId="165" fontId="18" fillId="11" borderId="7" xfId="2" applyFont="1" applyFill="1" applyBorder="1" applyAlignment="1" applyProtection="1">
      <alignment horizontal="left" vertical="center"/>
    </xf>
    <xf numFmtId="0" fontId="11" fillId="5" borderId="18"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19" xfId="0" applyFont="1" applyFill="1" applyBorder="1" applyAlignment="1">
      <alignment horizontal="left" vertical="top" wrapText="1"/>
    </xf>
    <xf numFmtId="0" fontId="11" fillId="5" borderId="13"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20" xfId="0" applyFont="1" applyFill="1" applyBorder="1" applyAlignment="1">
      <alignment horizontal="left" vertical="top" wrapText="1"/>
    </xf>
    <xf numFmtId="0" fontId="53" fillId="3" borderId="9" xfId="0" applyFont="1" applyFill="1" applyBorder="1" applyAlignment="1">
      <alignment horizontal="center" vertical="center"/>
    </xf>
    <xf numFmtId="0" fontId="27" fillId="3" borderId="0" xfId="0" applyFont="1" applyFill="1" applyAlignment="1">
      <alignment horizontal="center" vertical="center"/>
    </xf>
    <xf numFmtId="0" fontId="27" fillId="3" borderId="10" xfId="0" applyFont="1" applyFill="1" applyBorder="1" applyAlignment="1">
      <alignment horizontal="center" vertical="center"/>
    </xf>
    <xf numFmtId="0" fontId="27" fillId="3" borderId="9" xfId="0" applyFont="1" applyFill="1" applyBorder="1" applyAlignment="1">
      <alignment horizontal="center" vertical="center"/>
    </xf>
    <xf numFmtId="0" fontId="51" fillId="5" borderId="0" xfId="3" applyFont="1" applyFill="1" applyAlignment="1">
      <alignment horizontal="left" wrapText="1"/>
    </xf>
    <xf numFmtId="0" fontId="51" fillId="5" borderId="0" xfId="3" applyFont="1" applyFill="1" applyAlignment="1">
      <alignment horizontal="left"/>
    </xf>
    <xf numFmtId="0" fontId="51" fillId="5" borderId="19" xfId="3" applyFont="1" applyFill="1" applyBorder="1" applyAlignment="1">
      <alignment horizontal="left"/>
    </xf>
    <xf numFmtId="0" fontId="16" fillId="4" borderId="1" xfId="3" applyFont="1" applyFill="1" applyBorder="1" applyAlignment="1">
      <alignment horizontal="left"/>
    </xf>
    <xf numFmtId="0" fontId="16" fillId="4" borderId="1" xfId="3" applyFont="1" applyFill="1" applyBorder="1" applyAlignment="1">
      <alignment horizontal="left" wrapText="1"/>
    </xf>
    <xf numFmtId="0" fontId="44" fillId="3" borderId="11"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9" fillId="3" borderId="18" xfId="0" applyFont="1" applyFill="1" applyBorder="1" applyAlignment="1">
      <alignment horizontal="center" vertical="top"/>
    </xf>
    <xf numFmtId="0" fontId="49" fillId="3" borderId="0" xfId="0" applyFont="1" applyFill="1" applyAlignment="1">
      <alignment horizontal="center" vertical="top"/>
    </xf>
    <xf numFmtId="0" fontId="49" fillId="3" borderId="19" xfId="0" applyFont="1" applyFill="1" applyBorder="1" applyAlignment="1">
      <alignment horizontal="center" vertical="top"/>
    </xf>
    <xf numFmtId="0" fontId="32" fillId="0" borderId="0" xfId="0" applyFont="1" applyAlignment="1">
      <alignment horizontal="left" vertical="center" wrapText="1"/>
    </xf>
    <xf numFmtId="0" fontId="2" fillId="0" borderId="11" xfId="0" applyFont="1" applyBorder="1" applyAlignment="1">
      <alignment horizontal="left"/>
    </xf>
    <xf numFmtId="0" fontId="2" fillId="0" borderId="7" xfId="0" applyFont="1" applyBorder="1" applyAlignment="1">
      <alignment horizontal="left"/>
    </xf>
    <xf numFmtId="0" fontId="14" fillId="9" borderId="33" xfId="0" applyFont="1" applyFill="1" applyBorder="1" applyAlignment="1">
      <alignment horizontal="right"/>
    </xf>
    <xf numFmtId="0" fontId="2" fillId="0" borderId="12" xfId="0" applyFont="1" applyBorder="1" applyAlignment="1">
      <alignment horizontal="right"/>
    </xf>
    <xf numFmtId="0" fontId="0" fillId="0" borderId="21"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1" fillId="0" borderId="1" xfId="0" applyFont="1" applyBorder="1" applyAlignment="1" applyProtection="1">
      <alignment vertical="center" wrapText="1"/>
      <protection locked="0"/>
    </xf>
    <xf numFmtId="0" fontId="1" fillId="0" borderId="12" xfId="0" applyFont="1" applyBorder="1" applyAlignment="1" applyProtection="1">
      <alignment horizontal="left" vertical="center"/>
      <protection locked="0"/>
    </xf>
    <xf numFmtId="44" fontId="1" fillId="0" borderId="1" xfId="1" applyFont="1" applyBorder="1" applyAlignment="1" applyProtection="1">
      <alignment horizontal="left" vertical="center"/>
      <protection locked="0"/>
    </xf>
    <xf numFmtId="44" fontId="6" fillId="0" borderId="11" xfId="0" applyNumberFormat="1" applyFont="1" applyBorder="1" applyAlignment="1" applyProtection="1">
      <alignment horizontal="center" vertical="center"/>
      <protection locked="0"/>
    </xf>
    <xf numFmtId="44" fontId="6" fillId="0" borderId="7" xfId="0" applyNumberFormat="1" applyFont="1" applyBorder="1" applyAlignment="1" applyProtection="1">
      <alignment horizontal="center" vertical="center"/>
      <protection locked="0"/>
    </xf>
  </cellXfs>
  <cellStyles count="9">
    <cellStyle name="Comma" xfId="2" builtinId="3"/>
    <cellStyle name="Comma 2" xfId="4" xr:uid="{0A4DEB80-0589-4746-80CF-A6DABDCA52FC}"/>
    <cellStyle name="Comma 3" xfId="8" xr:uid="{7A64194A-DABF-468B-84A7-A40100234F8F}"/>
    <cellStyle name="Currency" xfId="1" builtinId="4"/>
    <cellStyle name="Currency 2" xfId="5" xr:uid="{7806030B-683F-41CE-9DF0-E795BF3BE177}"/>
    <cellStyle name="Hyperlink" xfId="7" builtinId="8"/>
    <cellStyle name="Normal" xfId="0" builtinId="0"/>
    <cellStyle name="Normal 3" xfId="3" xr:uid="{52E02C94-B792-4E50-945E-550F84604119}"/>
    <cellStyle name="Percent" xfId="6" builtinId="5"/>
  </cellStyles>
  <dxfs count="0"/>
  <tableStyles count="0" defaultTableStyle="TableStyleMedium2" defaultPivotStyle="PivotStyleLight16"/>
  <colors>
    <mruColors>
      <color rgb="FFE6E6E6"/>
      <color rgb="FFF4EAC8"/>
      <color rgb="FFEFE0AF"/>
      <color rgb="FFFF9393"/>
      <color rgb="FFFF8585"/>
      <color rgb="FFF48B80"/>
      <color rgb="FFFF6600"/>
      <color rgb="FFFF7D7D"/>
      <color rgb="FFFF9797"/>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1111250</xdr:colOff>
      <xdr:row>5</xdr:row>
      <xdr:rowOff>2513</xdr:rowOff>
    </xdr:to>
    <xdr:pic>
      <xdr:nvPicPr>
        <xdr:cNvPr id="2" name="Picture 1" descr="Hamilton_final">
          <a:extLst>
            <a:ext uri="{FF2B5EF4-FFF2-40B4-BE49-F238E27FC236}">
              <a16:creationId xmlns:a16="http://schemas.microsoft.com/office/drawing/2014/main" id="{B3C62136-1166-4F3C-878A-A65474E74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14425" cy="923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0</xdr:col>
      <xdr:colOff>1056024</xdr:colOff>
      <xdr:row>4</xdr:row>
      <xdr:rowOff>3039</xdr:rowOff>
    </xdr:to>
    <xdr:pic>
      <xdr:nvPicPr>
        <xdr:cNvPr id="2" name="Picture 1" descr="Hamilton_final">
          <a:extLst>
            <a:ext uri="{FF2B5EF4-FFF2-40B4-BE49-F238E27FC236}">
              <a16:creationId xmlns:a16="http://schemas.microsoft.com/office/drawing/2014/main" id="{1ED18EF0-DD46-4912-898D-66280D8D8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0"/>
          <a:ext cx="1036973"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69958</xdr:colOff>
      <xdr:row>19</xdr:row>
      <xdr:rowOff>102246</xdr:rowOff>
    </xdr:from>
    <xdr:to>
      <xdr:col>3</xdr:col>
      <xdr:colOff>523175</xdr:colOff>
      <xdr:row>19</xdr:row>
      <xdr:rowOff>107720</xdr:rowOff>
    </xdr:to>
    <xdr:cxnSp macro="">
      <xdr:nvCxnSpPr>
        <xdr:cNvPr id="4" name="Straight Arrow Connector 3">
          <a:extLst>
            <a:ext uri="{FF2B5EF4-FFF2-40B4-BE49-F238E27FC236}">
              <a16:creationId xmlns:a16="http://schemas.microsoft.com/office/drawing/2014/main" id="{F593EC29-0639-4140-BB06-4A4B0D6EBC7B}"/>
            </a:ext>
          </a:extLst>
        </xdr:cNvPr>
        <xdr:cNvCxnSpPr/>
      </xdr:nvCxnSpPr>
      <xdr:spPr bwMode="auto">
        <a:xfrm>
          <a:off x="4030636" y="6812797"/>
          <a:ext cx="1346522" cy="54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55071</xdr:colOff>
      <xdr:row>39</xdr:row>
      <xdr:rowOff>75160</xdr:rowOff>
    </xdr:from>
    <xdr:to>
      <xdr:col>3</xdr:col>
      <xdr:colOff>694928</xdr:colOff>
      <xdr:row>39</xdr:row>
      <xdr:rowOff>71870</xdr:rowOff>
    </xdr:to>
    <xdr:cxnSp macro="">
      <xdr:nvCxnSpPr>
        <xdr:cNvPr id="7" name="Straight Arrow Connector 6">
          <a:extLst>
            <a:ext uri="{FF2B5EF4-FFF2-40B4-BE49-F238E27FC236}">
              <a16:creationId xmlns:a16="http://schemas.microsoft.com/office/drawing/2014/main" id="{6902EB82-4E18-43F1-97ED-35745E93CBD3}"/>
            </a:ext>
          </a:extLst>
        </xdr:cNvPr>
        <xdr:cNvCxnSpPr/>
      </xdr:nvCxnSpPr>
      <xdr:spPr bwMode="auto">
        <a:xfrm>
          <a:off x="2592531" y="13152985"/>
          <a:ext cx="157140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21590</xdr:rowOff>
    </xdr:from>
    <xdr:to>
      <xdr:col>0</xdr:col>
      <xdr:colOff>1030940</xdr:colOff>
      <xdr:row>4</xdr:row>
      <xdr:rowOff>57150</xdr:rowOff>
    </xdr:to>
    <xdr:pic>
      <xdr:nvPicPr>
        <xdr:cNvPr id="8" name="Picture 7" descr="Hamilton_final">
          <a:extLst>
            <a:ext uri="{FF2B5EF4-FFF2-40B4-BE49-F238E27FC236}">
              <a16:creationId xmlns:a16="http://schemas.microsoft.com/office/drawing/2014/main" id="{0DE0FD3F-3192-42AC-93E5-E31CD102EC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90"/>
          <a:ext cx="1030940" cy="1016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48432</xdr:colOff>
      <xdr:row>26</xdr:row>
      <xdr:rowOff>102245</xdr:rowOff>
    </xdr:from>
    <xdr:to>
      <xdr:col>3</xdr:col>
      <xdr:colOff>523175</xdr:colOff>
      <xdr:row>26</xdr:row>
      <xdr:rowOff>107720</xdr:rowOff>
    </xdr:to>
    <xdr:cxnSp macro="">
      <xdr:nvCxnSpPr>
        <xdr:cNvPr id="2" name="Straight Arrow Connector 1">
          <a:extLst>
            <a:ext uri="{FF2B5EF4-FFF2-40B4-BE49-F238E27FC236}">
              <a16:creationId xmlns:a16="http://schemas.microsoft.com/office/drawing/2014/main" id="{D42CFE81-8FA3-4028-A6F7-B3D48DA79B11}"/>
            </a:ext>
          </a:extLst>
        </xdr:cNvPr>
        <xdr:cNvCxnSpPr/>
      </xdr:nvCxnSpPr>
      <xdr:spPr bwMode="auto">
        <a:xfrm>
          <a:off x="4009110" y="8760847"/>
          <a:ext cx="1368048" cy="5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ocial%20Dev%20&amp;%20Early%20Childhood\Child%20Care%20Systems%20Management\C.C%20Admin\Licened%20Capacity%20&amp;%20Vacancies\CC_LicensedCapacityReport_Hamilton_12-31-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ensed_Capacity_Hamilton"/>
      <sheetName val="Lic Cap with SC"/>
    </sheetNames>
    <sheetDataSet>
      <sheetData sheetId="0"/>
      <sheetData sheetId="1"/>
    </sheetDataSet>
  </externalBook>
</externalLink>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ntario.ca/laws/regulation/150137" TargetMode="External"/><Relationship Id="rId1" Type="http://schemas.openxmlformats.org/officeDocument/2006/relationships/hyperlink" Target="https://www.ontario.ca/laws/regulation/15013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8DD2-0838-4181-9F29-9286B02C87FC}">
  <sheetPr>
    <tabColor theme="2" tint="-9.9978637043366805E-2"/>
    <pageSetUpPr fitToPage="1"/>
  </sheetPr>
  <dimension ref="A1:CJ346"/>
  <sheetViews>
    <sheetView showGridLines="0" topLeftCell="A21" zoomScale="115" zoomScaleNormal="115" zoomScaleSheetLayoutView="100" zoomScalePageLayoutView="90" workbookViewId="0">
      <selection activeCell="E18" sqref="E18"/>
    </sheetView>
  </sheetViews>
  <sheetFormatPr defaultColWidth="8.85546875" defaultRowHeight="18.600000000000001" customHeight="1"/>
  <cols>
    <col min="1" max="1" width="26.85546875" style="1" customWidth="1"/>
    <col min="2" max="2" width="53.7109375" style="1" customWidth="1"/>
    <col min="3" max="3" width="18.42578125" style="1" customWidth="1"/>
    <col min="4" max="4" width="18.140625" style="2" customWidth="1"/>
    <col min="5" max="5" width="21.140625" style="2" customWidth="1"/>
    <col min="6" max="6" width="8.85546875" style="3"/>
    <col min="7" max="7" width="20.42578125" style="3" customWidth="1"/>
    <col min="8" max="88" width="8.85546875" style="3"/>
    <col min="89" max="16384" width="8.85546875" style="1"/>
  </cols>
  <sheetData>
    <row r="1" spans="1:88" ht="12.6" customHeight="1">
      <c r="A1" s="6"/>
      <c r="B1" s="7"/>
      <c r="C1" s="7"/>
      <c r="D1" s="8"/>
      <c r="E1" s="163"/>
    </row>
    <row r="2" spans="1:88" s="179" customFormat="1" ht="15.95" customHeight="1">
      <c r="A2" s="177"/>
      <c r="B2" s="306" t="s">
        <v>41</v>
      </c>
      <c r="C2" s="306"/>
      <c r="D2" s="306"/>
      <c r="E2" s="307"/>
      <c r="F2" s="178"/>
      <c r="G2" s="3"/>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row>
    <row r="3" spans="1:88" s="179" customFormat="1" ht="15.95" customHeight="1">
      <c r="A3" s="177"/>
      <c r="B3" s="306" t="s">
        <v>39</v>
      </c>
      <c r="C3" s="306"/>
      <c r="D3" s="306"/>
      <c r="E3" s="307"/>
      <c r="F3" s="178"/>
      <c r="G3" s="3"/>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row>
    <row r="4" spans="1:88" s="179" customFormat="1" ht="18.600000000000001" customHeight="1">
      <c r="A4" s="177"/>
      <c r="B4" s="306" t="s">
        <v>40</v>
      </c>
      <c r="C4" s="306"/>
      <c r="D4" s="306"/>
      <c r="E4" s="307"/>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row>
    <row r="5" spans="1:88" ht="9.9499999999999993" customHeight="1">
      <c r="A5" s="159"/>
      <c r="B5" s="160"/>
      <c r="C5" s="161"/>
      <c r="D5" s="162"/>
      <c r="E5" s="164"/>
    </row>
    <row r="6" spans="1:88" ht="5.25" customHeight="1">
      <c r="A6" s="95"/>
      <c r="B6" s="96"/>
      <c r="C6" s="63"/>
      <c r="D6" s="64"/>
      <c r="E6" s="165"/>
    </row>
    <row r="7" spans="1:88" ht="18.600000000000001" customHeight="1">
      <c r="A7" s="300" t="s">
        <v>170</v>
      </c>
      <c r="B7" s="301"/>
      <c r="C7" s="301"/>
      <c r="D7" s="301"/>
      <c r="E7" s="302"/>
    </row>
    <row r="8" spans="1:88" ht="158.1" customHeight="1">
      <c r="A8" s="300"/>
      <c r="B8" s="301"/>
      <c r="C8" s="301"/>
      <c r="D8" s="301"/>
      <c r="E8" s="302"/>
    </row>
    <row r="9" spans="1:88" ht="22.5" customHeight="1">
      <c r="A9" s="107" t="s">
        <v>169</v>
      </c>
      <c r="B9" s="303"/>
      <c r="C9" s="304"/>
      <c r="D9" s="304"/>
      <c r="E9" s="305"/>
    </row>
    <row r="10" spans="1:88" ht="19.5" customHeight="1">
      <c r="A10" s="106" t="s">
        <v>23</v>
      </c>
      <c r="B10" s="308"/>
      <c r="C10" s="309"/>
      <c r="D10" s="309"/>
      <c r="E10" s="310"/>
    </row>
    <row r="11" spans="1:88" ht="15.95" customHeight="1">
      <c r="A11" s="275" t="s">
        <v>145</v>
      </c>
      <c r="B11" s="3"/>
      <c r="C11" s="3"/>
      <c r="D11" s="4"/>
      <c r="E11" s="166"/>
    </row>
    <row r="12" spans="1:88" s="100" customFormat="1" ht="15.75">
      <c r="A12" s="59" t="s">
        <v>24</v>
      </c>
      <c r="B12" s="97"/>
      <c r="C12" s="97"/>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row>
    <row r="13" spans="1:88" ht="7.35" customHeight="1">
      <c r="A13" s="22"/>
      <c r="B13" s="3"/>
      <c r="C13" s="3"/>
      <c r="D13" s="4"/>
      <c r="E13" s="166"/>
    </row>
    <row r="14" spans="1:88" s="100" customFormat="1" ht="16.5" customHeight="1">
      <c r="A14" s="101"/>
      <c r="B14" s="62" t="s">
        <v>139</v>
      </c>
      <c r="C14" s="57"/>
      <c r="D14" s="99"/>
      <c r="E14" s="102"/>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row>
    <row r="15" spans="1:88" s="100" customFormat="1" ht="16.5" customHeight="1">
      <c r="A15" s="101"/>
      <c r="B15" s="62" t="s">
        <v>25</v>
      </c>
      <c r="C15" s="57"/>
      <c r="D15" s="99"/>
      <c r="E15" s="102"/>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row>
    <row r="16" spans="1:88" s="100" customFormat="1" ht="16.5" customHeight="1">
      <c r="A16" s="101"/>
      <c r="B16" s="62" t="s">
        <v>26</v>
      </c>
      <c r="C16" s="57"/>
      <c r="D16" s="99"/>
      <c r="E16" s="102"/>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row>
    <row r="17" spans="1:79" s="100" customFormat="1" ht="16.5" customHeight="1">
      <c r="A17" s="101"/>
      <c r="B17" s="62" t="s">
        <v>27</v>
      </c>
      <c r="C17" s="57"/>
      <c r="D17" s="99"/>
      <c r="E17" s="10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row>
    <row r="18" spans="1:79" s="100" customFormat="1" ht="16.5" customHeight="1">
      <c r="A18" s="101"/>
      <c r="B18" s="62"/>
      <c r="C18" s="69"/>
      <c r="D18" s="99"/>
      <c r="E18" s="102"/>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row>
    <row r="19" spans="1:79" s="100" customFormat="1" ht="15.75">
      <c r="A19" s="101"/>
      <c r="B19" s="60" t="s">
        <v>28</v>
      </c>
      <c r="C19" s="61"/>
      <c r="D19" s="58">
        <f>SUM(C14:C17)</f>
        <v>0</v>
      </c>
      <c r="E19" s="102"/>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row>
    <row r="20" spans="1:79" ht="7.35" customHeight="1">
      <c r="A20" s="22"/>
      <c r="B20" s="3"/>
      <c r="C20" s="3"/>
      <c r="D20" s="4"/>
      <c r="E20" s="166"/>
    </row>
    <row r="21" spans="1:79" s="100" customFormat="1" ht="15.75">
      <c r="A21" s="101"/>
      <c r="B21" s="62" t="s">
        <v>29</v>
      </c>
      <c r="C21" s="103"/>
      <c r="D21" s="99"/>
      <c r="E21" s="102"/>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row>
    <row r="22" spans="1:79" s="100" customFormat="1" ht="15.75">
      <c r="A22" s="101"/>
      <c r="B22" s="62" t="s">
        <v>27</v>
      </c>
      <c r="C22" s="103"/>
      <c r="D22" s="99"/>
      <c r="E22" s="102"/>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row>
    <row r="23" spans="1:79" s="100" customFormat="1" ht="15.75">
      <c r="A23" s="101"/>
      <c r="B23" s="62"/>
      <c r="C23" s="104"/>
      <c r="D23" s="99"/>
      <c r="E23" s="102"/>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row>
    <row r="24" spans="1:79" s="100" customFormat="1" ht="15.75">
      <c r="A24" s="101"/>
      <c r="B24" s="60" t="s">
        <v>30</v>
      </c>
      <c r="C24" s="61"/>
      <c r="D24" s="58">
        <f>SUM(C21:C22)</f>
        <v>0</v>
      </c>
      <c r="E24" s="102"/>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row>
    <row r="25" spans="1:79" s="100" customFormat="1" ht="15.75">
      <c r="A25" s="101"/>
      <c r="B25" s="99"/>
      <c r="C25" s="99"/>
      <c r="D25" s="99"/>
      <c r="E25" s="102"/>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row>
    <row r="26" spans="1:79" s="100" customFormat="1" ht="15.75">
      <c r="A26" s="101"/>
      <c r="B26" s="60" t="s">
        <v>31</v>
      </c>
      <c r="C26" s="61"/>
      <c r="D26" s="58">
        <f>+D19+D24</f>
        <v>0</v>
      </c>
      <c r="E26" s="102"/>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row>
    <row r="27" spans="1:79" ht="7.35" customHeight="1">
      <c r="A27" s="22"/>
      <c r="B27" s="3"/>
      <c r="C27" s="3"/>
      <c r="D27" s="4"/>
      <c r="E27" s="166"/>
    </row>
    <row r="28" spans="1:79" s="100" customFormat="1" ht="15.75">
      <c r="A28" s="59" t="s">
        <v>140</v>
      </c>
      <c r="B28" s="97"/>
      <c r="C28" s="97"/>
      <c r="D28" s="97"/>
      <c r="E28" s="98"/>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row>
    <row r="29" spans="1:79" ht="7.35" customHeight="1">
      <c r="A29" s="22"/>
      <c r="B29" s="3"/>
      <c r="C29" s="3"/>
      <c r="D29" s="4"/>
      <c r="E29" s="166"/>
    </row>
    <row r="30" spans="1:79" s="100" customFormat="1" ht="16.5" customHeight="1">
      <c r="A30" s="101"/>
      <c r="B30" s="62" t="s">
        <v>32</v>
      </c>
      <c r="C30" s="57"/>
      <c r="D30" s="99"/>
      <c r="E30" s="102"/>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row>
    <row r="31" spans="1:79" s="100" customFormat="1" ht="16.5" customHeight="1">
      <c r="A31" s="101"/>
      <c r="B31" s="62" t="s">
        <v>33</v>
      </c>
      <c r="C31" s="57"/>
      <c r="D31" s="99"/>
      <c r="E31" s="102"/>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row>
    <row r="32" spans="1:79" s="100" customFormat="1" ht="16.5" customHeight="1">
      <c r="A32" s="101"/>
      <c r="B32" s="62" t="s">
        <v>34</v>
      </c>
      <c r="C32" s="57"/>
      <c r="D32" s="99"/>
      <c r="E32" s="102"/>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row>
    <row r="33" spans="1:79" s="100" customFormat="1" ht="16.5" customHeight="1">
      <c r="A33" s="101"/>
      <c r="B33" s="62" t="s">
        <v>27</v>
      </c>
      <c r="C33" s="57"/>
      <c r="D33" s="99"/>
      <c r="E33" s="102"/>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row>
    <row r="34" spans="1:79" s="100" customFormat="1" ht="16.5" customHeight="1">
      <c r="A34" s="101"/>
      <c r="B34" s="62"/>
      <c r="C34" s="69"/>
      <c r="D34" s="99"/>
      <c r="E34" s="102"/>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row>
    <row r="35" spans="1:79" s="100" customFormat="1" ht="15.75">
      <c r="A35" s="101"/>
      <c r="B35" s="60" t="s">
        <v>35</v>
      </c>
      <c r="C35" s="61"/>
      <c r="D35" s="58">
        <f>SUM(C30:C33)</f>
        <v>0</v>
      </c>
      <c r="E35" s="102"/>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row>
    <row r="36" spans="1:79" ht="7.35" customHeight="1">
      <c r="A36" s="22"/>
      <c r="B36" s="3"/>
      <c r="C36" s="3"/>
      <c r="D36" s="4"/>
      <c r="E36" s="166"/>
    </row>
    <row r="37" spans="1:79" s="100" customFormat="1" ht="15.75">
      <c r="A37" s="101"/>
      <c r="B37" s="62" t="s">
        <v>36</v>
      </c>
      <c r="C37" s="103"/>
      <c r="D37" s="99"/>
      <c r="E37" s="102"/>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row>
    <row r="38" spans="1:79" s="100" customFormat="1" ht="15.75">
      <c r="A38" s="101"/>
      <c r="B38" s="62" t="s">
        <v>37</v>
      </c>
      <c r="C38" s="103"/>
      <c r="D38" s="99"/>
      <c r="E38" s="10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row>
    <row r="39" spans="1:79" s="100" customFormat="1" ht="15.75">
      <c r="A39" s="101"/>
      <c r="B39" s="87" t="s">
        <v>192</v>
      </c>
      <c r="C39" s="103"/>
      <c r="D39" s="99"/>
      <c r="E39" s="102"/>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row>
    <row r="40" spans="1:79" s="100" customFormat="1" ht="15.75">
      <c r="A40" s="101"/>
      <c r="B40" s="60" t="s">
        <v>143</v>
      </c>
      <c r="C40" s="61"/>
      <c r="D40" s="58">
        <f>SUM(C37:C39)</f>
        <v>0</v>
      </c>
      <c r="E40" s="102"/>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row>
    <row r="41" spans="1:79" s="100" customFormat="1" ht="15.75">
      <c r="A41" s="101"/>
      <c r="B41" s="99"/>
      <c r="C41" s="99"/>
      <c r="D41" s="99"/>
      <c r="E41" s="102"/>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row>
    <row r="42" spans="1:79" s="100" customFormat="1" ht="15.75">
      <c r="A42" s="101"/>
      <c r="B42" s="60" t="s">
        <v>38</v>
      </c>
      <c r="C42" s="61"/>
      <c r="D42" s="58">
        <f>+D35+D40</f>
        <v>0</v>
      </c>
      <c r="E42" s="102"/>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row>
    <row r="43" spans="1:79" s="100" customFormat="1" ht="15.75">
      <c r="A43" s="101"/>
      <c r="B43" s="99"/>
      <c r="C43" s="99"/>
      <c r="D43" s="99"/>
      <c r="E43" s="102"/>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row>
    <row r="44" spans="1:79" s="100" customFormat="1" ht="15.75">
      <c r="A44" s="59" t="s">
        <v>142</v>
      </c>
      <c r="B44" s="97"/>
      <c r="C44" s="97"/>
      <c r="D44" s="97"/>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row>
    <row r="45" spans="1:79" ht="7.35" customHeight="1">
      <c r="A45" s="22"/>
      <c r="B45" s="3"/>
      <c r="C45" s="3"/>
      <c r="D45" s="4"/>
      <c r="E45" s="166"/>
    </row>
    <row r="46" spans="1:79" s="100" customFormat="1" ht="15.75">
      <c r="A46" s="101"/>
      <c r="B46" s="298" t="s">
        <v>144</v>
      </c>
      <c r="C46" s="299"/>
      <c r="D46" s="58">
        <f>SUM(D26-D42)</f>
        <v>0</v>
      </c>
      <c r="E46" s="102"/>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row>
    <row r="47" spans="1:79" s="100" customFormat="1" ht="15.6" customHeight="1">
      <c r="A47" s="101"/>
      <c r="B47" s="99"/>
      <c r="C47" s="105"/>
      <c r="D47" s="4"/>
      <c r="E47" s="166"/>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row>
    <row r="48" spans="1:79" s="3" customFormat="1" ht="33" customHeight="1">
      <c r="A48" s="311" t="s">
        <v>141</v>
      </c>
      <c r="B48" s="312"/>
      <c r="C48" s="312"/>
      <c r="D48" s="312"/>
      <c r="E48" s="313"/>
    </row>
    <row r="49" spans="1:5" s="3" customFormat="1" ht="18.600000000000001" customHeight="1">
      <c r="A49" s="289"/>
      <c r="B49" s="290"/>
      <c r="C49" s="290"/>
      <c r="D49" s="290"/>
      <c r="E49" s="291"/>
    </row>
    <row r="50" spans="1:5" s="3" customFormat="1" ht="18.600000000000001" customHeight="1">
      <c r="A50" s="292"/>
      <c r="B50" s="293"/>
      <c r="C50" s="293"/>
      <c r="D50" s="293"/>
      <c r="E50" s="294"/>
    </row>
    <row r="51" spans="1:5" s="3" customFormat="1" ht="18.600000000000001" customHeight="1">
      <c r="A51" s="292"/>
      <c r="B51" s="293"/>
      <c r="C51" s="293"/>
      <c r="D51" s="293"/>
      <c r="E51" s="294"/>
    </row>
    <row r="52" spans="1:5" s="3" customFormat="1" ht="18.600000000000001" customHeight="1">
      <c r="A52" s="292"/>
      <c r="B52" s="293"/>
      <c r="C52" s="293"/>
      <c r="D52" s="293"/>
      <c r="E52" s="294"/>
    </row>
    <row r="53" spans="1:5" s="3" customFormat="1" ht="18.600000000000001" customHeight="1">
      <c r="A53" s="295"/>
      <c r="B53" s="296"/>
      <c r="C53" s="296"/>
      <c r="D53" s="296"/>
      <c r="E53" s="297"/>
    </row>
    <row r="54" spans="1:5" s="3" customFormat="1" ht="18.600000000000001" customHeight="1">
      <c r="D54" s="4"/>
      <c r="E54" s="4"/>
    </row>
    <row r="55" spans="1:5" s="3" customFormat="1" ht="18.600000000000001" customHeight="1">
      <c r="D55" s="4"/>
      <c r="E55" s="4"/>
    </row>
    <row r="56" spans="1:5" s="3" customFormat="1" ht="18.600000000000001" customHeight="1">
      <c r="D56" s="4"/>
      <c r="E56" s="4"/>
    </row>
    <row r="57" spans="1:5" s="3" customFormat="1" ht="18.600000000000001" customHeight="1">
      <c r="D57" s="4"/>
      <c r="E57" s="4"/>
    </row>
    <row r="58" spans="1:5" s="3" customFormat="1" ht="18.600000000000001" customHeight="1">
      <c r="D58" s="4"/>
      <c r="E58" s="4"/>
    </row>
    <row r="59" spans="1:5" s="3" customFormat="1" ht="18.600000000000001" customHeight="1">
      <c r="D59" s="4"/>
      <c r="E59" s="4"/>
    </row>
    <row r="60" spans="1:5" s="3" customFormat="1" ht="18.600000000000001" customHeight="1">
      <c r="D60" s="4"/>
      <c r="E60" s="4"/>
    </row>
    <row r="61" spans="1:5" s="3" customFormat="1" ht="18.600000000000001" customHeight="1">
      <c r="D61" s="4"/>
      <c r="E61" s="4"/>
    </row>
    <row r="62" spans="1:5" s="3" customFormat="1" ht="18.600000000000001" customHeight="1">
      <c r="D62" s="4"/>
      <c r="E62" s="4"/>
    </row>
    <row r="63" spans="1:5" s="3" customFormat="1" ht="18.600000000000001" customHeight="1">
      <c r="D63" s="4"/>
      <c r="E63" s="4"/>
    </row>
    <row r="64" spans="1:5" s="3" customFormat="1" ht="18.600000000000001" customHeight="1">
      <c r="D64" s="4"/>
      <c r="E64" s="4"/>
    </row>
    <row r="65" spans="4:5" s="3" customFormat="1" ht="18.600000000000001" customHeight="1">
      <c r="D65" s="4"/>
      <c r="E65" s="4"/>
    </row>
    <row r="66" spans="4:5" s="3" customFormat="1" ht="18.600000000000001" customHeight="1">
      <c r="D66" s="4"/>
      <c r="E66" s="4"/>
    </row>
    <row r="67" spans="4:5" s="3" customFormat="1" ht="18.600000000000001" customHeight="1">
      <c r="D67" s="4"/>
      <c r="E67" s="4"/>
    </row>
    <row r="68" spans="4:5" s="3" customFormat="1" ht="18.600000000000001" customHeight="1">
      <c r="D68" s="4"/>
      <c r="E68" s="4"/>
    </row>
    <row r="69" spans="4:5" s="3" customFormat="1" ht="18.600000000000001" customHeight="1">
      <c r="D69" s="4"/>
      <c r="E69" s="4"/>
    </row>
    <row r="70" spans="4:5" s="3" customFormat="1" ht="18.600000000000001" customHeight="1">
      <c r="D70" s="4"/>
      <c r="E70" s="4"/>
    </row>
    <row r="71" spans="4:5" s="3" customFormat="1" ht="18.600000000000001" customHeight="1">
      <c r="D71" s="4"/>
      <c r="E71" s="4"/>
    </row>
    <row r="72" spans="4:5" s="3" customFormat="1" ht="18.600000000000001" customHeight="1">
      <c r="D72" s="4"/>
      <c r="E72" s="4"/>
    </row>
    <row r="73" spans="4:5" s="3" customFormat="1" ht="18.600000000000001" customHeight="1">
      <c r="D73" s="4"/>
      <c r="E73" s="4"/>
    </row>
    <row r="74" spans="4:5" s="3" customFormat="1" ht="18.600000000000001" customHeight="1">
      <c r="D74" s="4"/>
      <c r="E74" s="4"/>
    </row>
    <row r="75" spans="4:5" s="3" customFormat="1" ht="18.600000000000001" customHeight="1">
      <c r="D75" s="4"/>
      <c r="E75" s="4"/>
    </row>
    <row r="76" spans="4:5" s="3" customFormat="1" ht="18.600000000000001" customHeight="1">
      <c r="D76" s="4"/>
      <c r="E76" s="4"/>
    </row>
    <row r="77" spans="4:5" s="3" customFormat="1" ht="18.600000000000001" customHeight="1">
      <c r="D77" s="4"/>
      <c r="E77" s="4"/>
    </row>
    <row r="78" spans="4:5" s="3" customFormat="1" ht="18.600000000000001" customHeight="1">
      <c r="D78" s="4"/>
      <c r="E78" s="4"/>
    </row>
    <row r="79" spans="4:5" s="3" customFormat="1" ht="18.600000000000001" customHeight="1">
      <c r="D79" s="4"/>
      <c r="E79" s="4"/>
    </row>
    <row r="80" spans="4:5" s="3" customFormat="1" ht="18.600000000000001" customHeight="1">
      <c r="D80" s="4"/>
      <c r="E80" s="4"/>
    </row>
    <row r="81" spans="4:5" s="3" customFormat="1" ht="18.600000000000001" customHeight="1">
      <c r="D81" s="4"/>
      <c r="E81" s="4"/>
    </row>
    <row r="82" spans="4:5" s="3" customFormat="1" ht="18.600000000000001" customHeight="1">
      <c r="D82" s="4"/>
      <c r="E82" s="4"/>
    </row>
    <row r="83" spans="4:5" s="3" customFormat="1" ht="18.600000000000001" customHeight="1">
      <c r="D83" s="4"/>
      <c r="E83" s="4"/>
    </row>
    <row r="84" spans="4:5" s="3" customFormat="1" ht="18.600000000000001" customHeight="1">
      <c r="D84" s="4"/>
      <c r="E84" s="4"/>
    </row>
    <row r="85" spans="4:5" s="3" customFormat="1" ht="18.600000000000001" customHeight="1">
      <c r="D85" s="4"/>
      <c r="E85" s="4"/>
    </row>
    <row r="86" spans="4:5" s="3" customFormat="1" ht="18.600000000000001" customHeight="1">
      <c r="D86" s="4"/>
      <c r="E86" s="4"/>
    </row>
    <row r="87" spans="4:5" s="3" customFormat="1" ht="18.600000000000001" customHeight="1">
      <c r="D87" s="4"/>
      <c r="E87" s="4"/>
    </row>
    <row r="88" spans="4:5" s="3" customFormat="1" ht="18.600000000000001" customHeight="1">
      <c r="D88" s="4"/>
      <c r="E88" s="4"/>
    </row>
    <row r="89" spans="4:5" s="3" customFormat="1" ht="18.600000000000001" customHeight="1">
      <c r="D89" s="4"/>
      <c r="E89" s="4"/>
    </row>
    <row r="90" spans="4:5" s="3" customFormat="1" ht="18.600000000000001" customHeight="1">
      <c r="D90" s="4"/>
      <c r="E90" s="4"/>
    </row>
    <row r="91" spans="4:5" s="3" customFormat="1" ht="18.600000000000001" customHeight="1">
      <c r="D91" s="4"/>
      <c r="E91" s="4"/>
    </row>
    <row r="92" spans="4:5" s="3" customFormat="1" ht="18.600000000000001" customHeight="1">
      <c r="D92" s="4"/>
      <c r="E92" s="4"/>
    </row>
    <row r="93" spans="4:5" s="3" customFormat="1" ht="18.600000000000001" customHeight="1">
      <c r="D93" s="4"/>
      <c r="E93" s="4"/>
    </row>
    <row r="94" spans="4:5" s="3" customFormat="1" ht="18.600000000000001" customHeight="1">
      <c r="D94" s="4"/>
      <c r="E94" s="4"/>
    </row>
    <row r="95" spans="4:5" s="3" customFormat="1" ht="18.600000000000001" customHeight="1">
      <c r="D95" s="4"/>
      <c r="E95" s="4"/>
    </row>
    <row r="96" spans="4:5" s="3" customFormat="1" ht="18.600000000000001" customHeight="1">
      <c r="D96" s="4"/>
      <c r="E96" s="4"/>
    </row>
    <row r="97" spans="4:5" s="3" customFormat="1" ht="18.600000000000001" customHeight="1">
      <c r="D97" s="4"/>
      <c r="E97" s="4"/>
    </row>
    <row r="98" spans="4:5" s="3" customFormat="1" ht="18.600000000000001" customHeight="1">
      <c r="D98" s="4"/>
      <c r="E98" s="4"/>
    </row>
    <row r="99" spans="4:5" s="3" customFormat="1" ht="18.600000000000001" customHeight="1">
      <c r="D99" s="4"/>
      <c r="E99" s="4"/>
    </row>
    <row r="100" spans="4:5" s="3" customFormat="1" ht="18.600000000000001" customHeight="1">
      <c r="D100" s="4"/>
      <c r="E100" s="4"/>
    </row>
    <row r="101" spans="4:5" s="3" customFormat="1" ht="18.600000000000001" customHeight="1">
      <c r="D101" s="4"/>
      <c r="E101" s="4"/>
    </row>
    <row r="102" spans="4:5" s="3" customFormat="1" ht="18.600000000000001" customHeight="1">
      <c r="D102" s="4"/>
      <c r="E102" s="4"/>
    </row>
    <row r="103" spans="4:5" s="3" customFormat="1" ht="18.600000000000001" customHeight="1">
      <c r="D103" s="4"/>
      <c r="E103" s="4"/>
    </row>
    <row r="104" spans="4:5" s="3" customFormat="1" ht="18.600000000000001" customHeight="1">
      <c r="D104" s="4"/>
      <c r="E104" s="4"/>
    </row>
    <row r="105" spans="4:5" s="3" customFormat="1" ht="18.600000000000001" customHeight="1">
      <c r="D105" s="4"/>
      <c r="E105" s="4"/>
    </row>
    <row r="106" spans="4:5" s="3" customFormat="1" ht="18.600000000000001" customHeight="1">
      <c r="D106" s="4"/>
      <c r="E106" s="4"/>
    </row>
    <row r="107" spans="4:5" s="3" customFormat="1" ht="18.600000000000001" customHeight="1">
      <c r="D107" s="4"/>
      <c r="E107" s="4"/>
    </row>
    <row r="108" spans="4:5" s="3" customFormat="1" ht="18.600000000000001" customHeight="1">
      <c r="D108" s="4"/>
      <c r="E108" s="4"/>
    </row>
    <row r="109" spans="4:5" s="3" customFormat="1" ht="18.600000000000001" customHeight="1">
      <c r="D109" s="4"/>
      <c r="E109" s="4"/>
    </row>
    <row r="110" spans="4:5" s="3" customFormat="1" ht="18.600000000000001" customHeight="1">
      <c r="D110" s="4"/>
      <c r="E110" s="4"/>
    </row>
    <row r="111" spans="4:5" s="3" customFormat="1" ht="18.600000000000001" customHeight="1">
      <c r="D111" s="4"/>
      <c r="E111" s="4"/>
    </row>
    <row r="112" spans="4:5" s="3" customFormat="1" ht="18.600000000000001" customHeight="1">
      <c r="D112" s="4"/>
      <c r="E112" s="4"/>
    </row>
    <row r="113" spans="4:5" s="3" customFormat="1" ht="18.600000000000001" customHeight="1">
      <c r="D113" s="4"/>
      <c r="E113" s="4"/>
    </row>
    <row r="114" spans="4:5" s="3" customFormat="1" ht="18.600000000000001" customHeight="1">
      <c r="D114" s="4"/>
      <c r="E114" s="4"/>
    </row>
    <row r="115" spans="4:5" s="3" customFormat="1" ht="18.600000000000001" customHeight="1">
      <c r="D115" s="4"/>
      <c r="E115" s="4"/>
    </row>
    <row r="116" spans="4:5" s="3" customFormat="1" ht="18.600000000000001" customHeight="1">
      <c r="D116" s="4"/>
      <c r="E116" s="4"/>
    </row>
    <row r="117" spans="4:5" s="3" customFormat="1" ht="18.600000000000001" customHeight="1">
      <c r="D117" s="4"/>
      <c r="E117" s="4"/>
    </row>
    <row r="118" spans="4:5" s="3" customFormat="1" ht="18.600000000000001" customHeight="1">
      <c r="D118" s="4"/>
      <c r="E118" s="4"/>
    </row>
    <row r="119" spans="4:5" s="3" customFormat="1" ht="18.600000000000001" customHeight="1">
      <c r="D119" s="4"/>
      <c r="E119" s="4"/>
    </row>
    <row r="120" spans="4:5" s="3" customFormat="1" ht="18.600000000000001" customHeight="1">
      <c r="D120" s="4"/>
      <c r="E120" s="4"/>
    </row>
    <row r="121" spans="4:5" s="3" customFormat="1" ht="18.600000000000001" customHeight="1">
      <c r="D121" s="4"/>
      <c r="E121" s="4"/>
    </row>
    <row r="122" spans="4:5" s="3" customFormat="1" ht="18.600000000000001" customHeight="1">
      <c r="D122" s="4"/>
      <c r="E122" s="4"/>
    </row>
    <row r="123" spans="4:5" s="3" customFormat="1" ht="18.600000000000001" customHeight="1">
      <c r="D123" s="4"/>
      <c r="E123" s="4"/>
    </row>
    <row r="124" spans="4:5" s="3" customFormat="1" ht="18.600000000000001" customHeight="1">
      <c r="D124" s="4"/>
      <c r="E124" s="4"/>
    </row>
    <row r="125" spans="4:5" s="3" customFormat="1" ht="18.600000000000001" customHeight="1">
      <c r="D125" s="4"/>
      <c r="E125" s="4"/>
    </row>
    <row r="126" spans="4:5" s="3" customFormat="1" ht="18.600000000000001" customHeight="1">
      <c r="D126" s="4"/>
      <c r="E126" s="4"/>
    </row>
    <row r="127" spans="4:5" s="3" customFormat="1" ht="18.600000000000001" customHeight="1">
      <c r="D127" s="4"/>
      <c r="E127" s="4"/>
    </row>
    <row r="128" spans="4:5" s="3" customFormat="1" ht="18.600000000000001" customHeight="1">
      <c r="D128" s="4"/>
      <c r="E128" s="4"/>
    </row>
    <row r="129" spans="4:5" s="3" customFormat="1" ht="18.600000000000001" customHeight="1">
      <c r="D129" s="4"/>
      <c r="E129" s="4"/>
    </row>
    <row r="130" spans="4:5" s="3" customFormat="1" ht="18.600000000000001" customHeight="1">
      <c r="D130" s="4"/>
      <c r="E130" s="4"/>
    </row>
    <row r="131" spans="4:5" s="3" customFormat="1" ht="18.600000000000001" customHeight="1">
      <c r="D131" s="4"/>
      <c r="E131" s="4"/>
    </row>
    <row r="132" spans="4:5" s="3" customFormat="1" ht="18.600000000000001" customHeight="1">
      <c r="D132" s="4"/>
      <c r="E132" s="4"/>
    </row>
    <row r="133" spans="4:5" s="3" customFormat="1" ht="18.600000000000001" customHeight="1">
      <c r="D133" s="4"/>
      <c r="E133" s="4"/>
    </row>
    <row r="134" spans="4:5" s="3" customFormat="1" ht="18.600000000000001" customHeight="1">
      <c r="D134" s="4"/>
      <c r="E134" s="4"/>
    </row>
    <row r="135" spans="4:5" s="3" customFormat="1" ht="18.600000000000001" customHeight="1">
      <c r="D135" s="4"/>
      <c r="E135" s="4"/>
    </row>
    <row r="136" spans="4:5" s="3" customFormat="1" ht="18.600000000000001" customHeight="1">
      <c r="D136" s="4"/>
      <c r="E136" s="4"/>
    </row>
    <row r="137" spans="4:5" s="3" customFormat="1" ht="18.600000000000001" customHeight="1">
      <c r="D137" s="4"/>
      <c r="E137" s="4"/>
    </row>
    <row r="138" spans="4:5" s="3" customFormat="1" ht="18.600000000000001" customHeight="1">
      <c r="D138" s="4"/>
      <c r="E138" s="4"/>
    </row>
    <row r="139" spans="4:5" s="3" customFormat="1" ht="18.600000000000001" customHeight="1">
      <c r="D139" s="4"/>
      <c r="E139" s="4"/>
    </row>
    <row r="140" spans="4:5" s="3" customFormat="1" ht="18.600000000000001" customHeight="1">
      <c r="D140" s="4"/>
      <c r="E140" s="4"/>
    </row>
    <row r="141" spans="4:5" s="3" customFormat="1" ht="18.600000000000001" customHeight="1">
      <c r="D141" s="4"/>
      <c r="E141" s="4"/>
    </row>
    <row r="142" spans="4:5" s="3" customFormat="1" ht="18.600000000000001" customHeight="1">
      <c r="D142" s="4"/>
      <c r="E142" s="4"/>
    </row>
    <row r="143" spans="4:5" s="3" customFormat="1" ht="18.600000000000001" customHeight="1">
      <c r="D143" s="4"/>
      <c r="E143" s="4"/>
    </row>
    <row r="144" spans="4:5" s="3" customFormat="1" ht="18.600000000000001" customHeight="1">
      <c r="D144" s="4"/>
      <c r="E144" s="4"/>
    </row>
    <row r="145" spans="4:5" s="3" customFormat="1" ht="18.600000000000001" customHeight="1">
      <c r="D145" s="4"/>
      <c r="E145" s="4"/>
    </row>
    <row r="146" spans="4:5" s="3" customFormat="1" ht="18.600000000000001" customHeight="1">
      <c r="D146" s="4"/>
      <c r="E146" s="4"/>
    </row>
    <row r="147" spans="4:5" s="3" customFormat="1" ht="18.600000000000001" customHeight="1">
      <c r="D147" s="4"/>
      <c r="E147" s="4"/>
    </row>
    <row r="148" spans="4:5" s="3" customFormat="1" ht="18.600000000000001" customHeight="1">
      <c r="D148" s="4"/>
      <c r="E148" s="4"/>
    </row>
    <row r="149" spans="4:5" s="3" customFormat="1" ht="18.600000000000001" customHeight="1">
      <c r="D149" s="4"/>
      <c r="E149" s="4"/>
    </row>
    <row r="150" spans="4:5" s="3" customFormat="1" ht="18.600000000000001" customHeight="1">
      <c r="D150" s="4"/>
      <c r="E150" s="4"/>
    </row>
    <row r="151" spans="4:5" s="3" customFormat="1" ht="18.600000000000001" customHeight="1">
      <c r="D151" s="4"/>
      <c r="E151" s="4"/>
    </row>
    <row r="152" spans="4:5" s="3" customFormat="1" ht="18.600000000000001" customHeight="1">
      <c r="D152" s="4"/>
      <c r="E152" s="4"/>
    </row>
    <row r="153" spans="4:5" s="3" customFormat="1" ht="18.600000000000001" customHeight="1">
      <c r="D153" s="4"/>
      <c r="E153" s="4"/>
    </row>
    <row r="154" spans="4:5" s="3" customFormat="1" ht="18.600000000000001" customHeight="1">
      <c r="D154" s="4"/>
      <c r="E154" s="4"/>
    </row>
    <row r="155" spans="4:5" s="3" customFormat="1" ht="18.600000000000001" customHeight="1">
      <c r="D155" s="4"/>
      <c r="E155" s="4"/>
    </row>
    <row r="156" spans="4:5" s="3" customFormat="1" ht="18.600000000000001" customHeight="1">
      <c r="D156" s="4"/>
      <c r="E156" s="4"/>
    </row>
    <row r="157" spans="4:5" s="3" customFormat="1" ht="18.600000000000001" customHeight="1">
      <c r="D157" s="4"/>
      <c r="E157" s="4"/>
    </row>
    <row r="158" spans="4:5" s="3" customFormat="1" ht="18.600000000000001" customHeight="1">
      <c r="D158" s="4"/>
      <c r="E158" s="4"/>
    </row>
    <row r="159" spans="4:5" s="3" customFormat="1" ht="18.600000000000001" customHeight="1">
      <c r="D159" s="4"/>
      <c r="E159" s="4"/>
    </row>
    <row r="160" spans="4:5" s="3" customFormat="1" ht="18.600000000000001" customHeight="1">
      <c r="D160" s="4"/>
      <c r="E160" s="4"/>
    </row>
    <row r="161" spans="4:5" s="3" customFormat="1" ht="18.600000000000001" customHeight="1">
      <c r="D161" s="4"/>
      <c r="E161" s="4"/>
    </row>
    <row r="162" spans="4:5" s="3" customFormat="1" ht="18.600000000000001" customHeight="1">
      <c r="D162" s="4"/>
      <c r="E162" s="4"/>
    </row>
    <row r="163" spans="4:5" s="3" customFormat="1" ht="18.600000000000001" customHeight="1">
      <c r="D163" s="4"/>
      <c r="E163" s="4"/>
    </row>
    <row r="164" spans="4:5" s="3" customFormat="1" ht="18.600000000000001" customHeight="1">
      <c r="D164" s="4"/>
      <c r="E164" s="4"/>
    </row>
    <row r="165" spans="4:5" s="3" customFormat="1" ht="18.600000000000001" customHeight="1">
      <c r="D165" s="4"/>
      <c r="E165" s="4"/>
    </row>
    <row r="166" spans="4:5" s="3" customFormat="1" ht="18.600000000000001" customHeight="1">
      <c r="D166" s="4"/>
      <c r="E166" s="4"/>
    </row>
    <row r="167" spans="4:5" s="3" customFormat="1" ht="18.600000000000001" customHeight="1">
      <c r="D167" s="4"/>
      <c r="E167" s="4"/>
    </row>
    <row r="168" spans="4:5" s="3" customFormat="1" ht="18.600000000000001" customHeight="1">
      <c r="D168" s="4"/>
      <c r="E168" s="4"/>
    </row>
    <row r="169" spans="4:5" s="3" customFormat="1" ht="18.600000000000001" customHeight="1">
      <c r="D169" s="4"/>
      <c r="E169" s="4"/>
    </row>
    <row r="170" spans="4:5" s="3" customFormat="1" ht="18.600000000000001" customHeight="1">
      <c r="D170" s="4"/>
      <c r="E170" s="4"/>
    </row>
    <row r="171" spans="4:5" s="3" customFormat="1" ht="18.600000000000001" customHeight="1">
      <c r="D171" s="4"/>
      <c r="E171" s="4"/>
    </row>
    <row r="172" spans="4:5" s="3" customFormat="1" ht="18.600000000000001" customHeight="1">
      <c r="D172" s="4"/>
      <c r="E172" s="4"/>
    </row>
    <row r="173" spans="4:5" s="3" customFormat="1" ht="18.600000000000001" customHeight="1">
      <c r="D173" s="4"/>
      <c r="E173" s="4"/>
    </row>
    <row r="174" spans="4:5" s="3" customFormat="1" ht="18.600000000000001" customHeight="1">
      <c r="D174" s="4"/>
      <c r="E174" s="4"/>
    </row>
    <row r="175" spans="4:5" s="3" customFormat="1" ht="18.600000000000001" customHeight="1">
      <c r="D175" s="4"/>
      <c r="E175" s="4"/>
    </row>
    <row r="176" spans="4:5" s="3" customFormat="1" ht="18.600000000000001" customHeight="1">
      <c r="D176" s="4"/>
      <c r="E176" s="4"/>
    </row>
    <row r="177" spans="4:5" s="3" customFormat="1" ht="18.600000000000001" customHeight="1">
      <c r="D177" s="4"/>
      <c r="E177" s="4"/>
    </row>
    <row r="178" spans="4:5" s="3" customFormat="1" ht="18.600000000000001" customHeight="1">
      <c r="D178" s="4"/>
      <c r="E178" s="4"/>
    </row>
    <row r="179" spans="4:5" s="3" customFormat="1" ht="18.600000000000001" customHeight="1">
      <c r="D179" s="4"/>
      <c r="E179" s="4"/>
    </row>
    <row r="180" spans="4:5" s="3" customFormat="1" ht="18.600000000000001" customHeight="1">
      <c r="D180" s="4"/>
      <c r="E180" s="4"/>
    </row>
    <row r="181" spans="4:5" s="3" customFormat="1" ht="18.600000000000001" customHeight="1">
      <c r="D181" s="4"/>
      <c r="E181" s="4"/>
    </row>
    <row r="182" spans="4:5" s="3" customFormat="1" ht="18.600000000000001" customHeight="1">
      <c r="D182" s="4"/>
      <c r="E182" s="4"/>
    </row>
    <row r="183" spans="4:5" s="3" customFormat="1" ht="18.600000000000001" customHeight="1">
      <c r="D183" s="4"/>
      <c r="E183" s="4"/>
    </row>
    <row r="184" spans="4:5" s="3" customFormat="1" ht="18.600000000000001" customHeight="1">
      <c r="D184" s="4"/>
      <c r="E184" s="4"/>
    </row>
    <row r="185" spans="4:5" s="3" customFormat="1" ht="18.600000000000001" customHeight="1">
      <c r="D185" s="4"/>
      <c r="E185" s="4"/>
    </row>
    <row r="186" spans="4:5" s="3" customFormat="1" ht="18.600000000000001" customHeight="1">
      <c r="D186" s="4"/>
      <c r="E186" s="4"/>
    </row>
    <row r="187" spans="4:5" s="3" customFormat="1" ht="18.600000000000001" customHeight="1">
      <c r="D187" s="4"/>
      <c r="E187" s="4"/>
    </row>
    <row r="188" spans="4:5" s="3" customFormat="1" ht="18.600000000000001" customHeight="1">
      <c r="D188" s="4"/>
      <c r="E188" s="4"/>
    </row>
    <row r="189" spans="4:5" s="3" customFormat="1" ht="18.600000000000001" customHeight="1">
      <c r="D189" s="4"/>
      <c r="E189" s="4"/>
    </row>
    <row r="190" spans="4:5" s="3" customFormat="1" ht="18.600000000000001" customHeight="1">
      <c r="D190" s="4"/>
      <c r="E190" s="4"/>
    </row>
    <row r="191" spans="4:5" s="3" customFormat="1" ht="18.600000000000001" customHeight="1">
      <c r="D191" s="4"/>
      <c r="E191" s="4"/>
    </row>
    <row r="192" spans="4:5" s="3" customFormat="1" ht="18.600000000000001" customHeight="1">
      <c r="D192" s="4"/>
      <c r="E192" s="4"/>
    </row>
    <row r="193" spans="4:5" s="3" customFormat="1" ht="18.600000000000001" customHeight="1">
      <c r="D193" s="4"/>
      <c r="E193" s="4"/>
    </row>
    <row r="194" spans="4:5" s="3" customFormat="1" ht="18.600000000000001" customHeight="1">
      <c r="D194" s="4"/>
      <c r="E194" s="4"/>
    </row>
    <row r="195" spans="4:5" s="3" customFormat="1" ht="18.600000000000001" customHeight="1">
      <c r="D195" s="4"/>
      <c r="E195" s="4"/>
    </row>
    <row r="196" spans="4:5" s="3" customFormat="1" ht="18.600000000000001" customHeight="1">
      <c r="D196" s="4"/>
      <c r="E196" s="4"/>
    </row>
    <row r="197" spans="4:5" s="3" customFormat="1" ht="18.600000000000001" customHeight="1">
      <c r="D197" s="4"/>
      <c r="E197" s="4"/>
    </row>
    <row r="198" spans="4:5" s="3" customFormat="1" ht="18.600000000000001" customHeight="1">
      <c r="D198" s="4"/>
      <c r="E198" s="4"/>
    </row>
    <row r="199" spans="4:5" s="3" customFormat="1" ht="18.600000000000001" customHeight="1">
      <c r="D199" s="4"/>
      <c r="E199" s="4"/>
    </row>
    <row r="200" spans="4:5" s="3" customFormat="1" ht="18.600000000000001" customHeight="1">
      <c r="D200" s="4"/>
      <c r="E200" s="4"/>
    </row>
    <row r="201" spans="4:5" s="3" customFormat="1" ht="18.600000000000001" customHeight="1">
      <c r="D201" s="4"/>
      <c r="E201" s="4"/>
    </row>
    <row r="202" spans="4:5" s="3" customFormat="1" ht="18.600000000000001" customHeight="1">
      <c r="D202" s="4"/>
      <c r="E202" s="4"/>
    </row>
    <row r="203" spans="4:5" s="3" customFormat="1" ht="18.600000000000001" customHeight="1">
      <c r="D203" s="4"/>
      <c r="E203" s="4"/>
    </row>
    <row r="204" spans="4:5" s="3" customFormat="1" ht="18.600000000000001" customHeight="1">
      <c r="D204" s="4"/>
      <c r="E204" s="4"/>
    </row>
    <row r="205" spans="4:5" s="3" customFormat="1" ht="18.600000000000001" customHeight="1">
      <c r="D205" s="4"/>
      <c r="E205" s="4"/>
    </row>
    <row r="206" spans="4:5" s="3" customFormat="1" ht="18.600000000000001" customHeight="1">
      <c r="D206" s="4"/>
      <c r="E206" s="4"/>
    </row>
    <row r="207" spans="4:5" s="3" customFormat="1" ht="18.600000000000001" customHeight="1">
      <c r="D207" s="4"/>
      <c r="E207" s="4"/>
    </row>
    <row r="208" spans="4:5" s="3" customFormat="1" ht="18.600000000000001" customHeight="1">
      <c r="D208" s="4"/>
      <c r="E208" s="4"/>
    </row>
    <row r="209" spans="4:5" s="3" customFormat="1" ht="18.600000000000001" customHeight="1">
      <c r="D209" s="4"/>
      <c r="E209" s="4"/>
    </row>
    <row r="210" spans="4:5" s="3" customFormat="1" ht="18.600000000000001" customHeight="1">
      <c r="D210" s="4"/>
      <c r="E210" s="4"/>
    </row>
    <row r="211" spans="4:5" s="3" customFormat="1" ht="18.600000000000001" customHeight="1">
      <c r="D211" s="4"/>
      <c r="E211" s="4"/>
    </row>
    <row r="212" spans="4:5" s="3" customFormat="1" ht="18.600000000000001" customHeight="1">
      <c r="D212" s="4"/>
      <c r="E212" s="4"/>
    </row>
    <row r="213" spans="4:5" s="3" customFormat="1" ht="18.600000000000001" customHeight="1">
      <c r="D213" s="4"/>
      <c r="E213" s="4"/>
    </row>
    <row r="214" spans="4:5" s="3" customFormat="1" ht="18.600000000000001" customHeight="1">
      <c r="D214" s="4"/>
      <c r="E214" s="4"/>
    </row>
    <row r="215" spans="4:5" s="3" customFormat="1" ht="18.600000000000001" customHeight="1">
      <c r="D215" s="4"/>
      <c r="E215" s="4"/>
    </row>
    <row r="216" spans="4:5" s="3" customFormat="1" ht="18.600000000000001" customHeight="1">
      <c r="D216" s="4"/>
      <c r="E216" s="4"/>
    </row>
    <row r="217" spans="4:5" s="3" customFormat="1" ht="18.600000000000001" customHeight="1">
      <c r="D217" s="4"/>
      <c r="E217" s="4"/>
    </row>
    <row r="218" spans="4:5" s="3" customFormat="1" ht="18.600000000000001" customHeight="1">
      <c r="D218" s="4"/>
      <c r="E218" s="4"/>
    </row>
    <row r="219" spans="4:5" s="3" customFormat="1" ht="18.600000000000001" customHeight="1">
      <c r="D219" s="4"/>
      <c r="E219" s="4"/>
    </row>
    <row r="220" spans="4:5" s="3" customFormat="1" ht="18.600000000000001" customHeight="1">
      <c r="D220" s="4"/>
      <c r="E220" s="4"/>
    </row>
    <row r="221" spans="4:5" s="3" customFormat="1" ht="18.600000000000001" customHeight="1">
      <c r="D221" s="4"/>
      <c r="E221" s="4"/>
    </row>
    <row r="222" spans="4:5" s="3" customFormat="1" ht="18.600000000000001" customHeight="1">
      <c r="D222" s="4"/>
      <c r="E222" s="4"/>
    </row>
    <row r="223" spans="4:5" s="3" customFormat="1" ht="18.600000000000001" customHeight="1">
      <c r="D223" s="4"/>
      <c r="E223" s="4"/>
    </row>
    <row r="224" spans="4:5" s="3" customFormat="1" ht="18.600000000000001" customHeight="1">
      <c r="D224" s="4"/>
      <c r="E224" s="4"/>
    </row>
    <row r="225" spans="4:5" s="3" customFormat="1" ht="18.600000000000001" customHeight="1">
      <c r="D225" s="4"/>
      <c r="E225" s="4"/>
    </row>
    <row r="226" spans="4:5" s="3" customFormat="1" ht="18.600000000000001" customHeight="1">
      <c r="D226" s="4"/>
      <c r="E226" s="4"/>
    </row>
    <row r="227" spans="4:5" s="3" customFormat="1" ht="18.600000000000001" customHeight="1">
      <c r="D227" s="4"/>
      <c r="E227" s="4"/>
    </row>
    <row r="228" spans="4:5" s="3" customFormat="1" ht="18.600000000000001" customHeight="1">
      <c r="D228" s="4"/>
      <c r="E228" s="4"/>
    </row>
    <row r="229" spans="4:5" s="3" customFormat="1" ht="18.600000000000001" customHeight="1">
      <c r="D229" s="4"/>
      <c r="E229" s="4"/>
    </row>
    <row r="230" spans="4:5" s="3" customFormat="1" ht="18.600000000000001" customHeight="1">
      <c r="D230" s="4"/>
      <c r="E230" s="4"/>
    </row>
    <row r="231" spans="4:5" s="3" customFormat="1" ht="18.600000000000001" customHeight="1">
      <c r="D231" s="4"/>
      <c r="E231" s="4"/>
    </row>
    <row r="232" spans="4:5" s="3" customFormat="1" ht="18.600000000000001" customHeight="1">
      <c r="D232" s="4"/>
      <c r="E232" s="4"/>
    </row>
    <row r="233" spans="4:5" s="3" customFormat="1" ht="18.600000000000001" customHeight="1">
      <c r="D233" s="4"/>
      <c r="E233" s="4"/>
    </row>
    <row r="234" spans="4:5" s="3" customFormat="1" ht="18.600000000000001" customHeight="1">
      <c r="D234" s="4"/>
      <c r="E234" s="4"/>
    </row>
    <row r="235" spans="4:5" s="3" customFormat="1" ht="18.600000000000001" customHeight="1">
      <c r="D235" s="4"/>
      <c r="E235" s="4"/>
    </row>
    <row r="236" spans="4:5" s="3" customFormat="1" ht="18.600000000000001" customHeight="1">
      <c r="D236" s="4"/>
      <c r="E236" s="4"/>
    </row>
    <row r="237" spans="4:5" s="3" customFormat="1" ht="18.600000000000001" customHeight="1">
      <c r="D237" s="4"/>
      <c r="E237" s="4"/>
    </row>
    <row r="238" spans="4:5" s="3" customFormat="1" ht="18.600000000000001" customHeight="1">
      <c r="D238" s="4"/>
      <c r="E238" s="4"/>
    </row>
    <row r="239" spans="4:5" s="3" customFormat="1" ht="18.600000000000001" customHeight="1">
      <c r="D239" s="4"/>
      <c r="E239" s="4"/>
    </row>
    <row r="240" spans="4:5" s="3" customFormat="1" ht="18.600000000000001" customHeight="1">
      <c r="D240" s="4"/>
      <c r="E240" s="4"/>
    </row>
    <row r="241" spans="4:5" s="3" customFormat="1" ht="18.600000000000001" customHeight="1">
      <c r="D241" s="4"/>
      <c r="E241" s="4"/>
    </row>
    <row r="242" spans="4:5" s="3" customFormat="1" ht="18.600000000000001" customHeight="1">
      <c r="D242" s="4"/>
      <c r="E242" s="4"/>
    </row>
    <row r="243" spans="4:5" s="3" customFormat="1" ht="18.600000000000001" customHeight="1">
      <c r="D243" s="4"/>
      <c r="E243" s="4"/>
    </row>
    <row r="244" spans="4:5" s="3" customFormat="1" ht="18.600000000000001" customHeight="1">
      <c r="D244" s="4"/>
      <c r="E244" s="4"/>
    </row>
    <row r="245" spans="4:5" s="3" customFormat="1" ht="18.600000000000001" customHeight="1">
      <c r="D245" s="4"/>
      <c r="E245" s="4"/>
    </row>
    <row r="246" spans="4:5" s="3" customFormat="1" ht="18.600000000000001" customHeight="1">
      <c r="D246" s="4"/>
      <c r="E246" s="4"/>
    </row>
    <row r="247" spans="4:5" s="3" customFormat="1" ht="18.600000000000001" customHeight="1">
      <c r="D247" s="4"/>
      <c r="E247" s="4"/>
    </row>
    <row r="248" spans="4:5" s="3" customFormat="1" ht="18.600000000000001" customHeight="1">
      <c r="D248" s="4"/>
      <c r="E248" s="4"/>
    </row>
    <row r="249" spans="4:5" s="3" customFormat="1" ht="18.600000000000001" customHeight="1">
      <c r="D249" s="4"/>
      <c r="E249" s="4"/>
    </row>
    <row r="250" spans="4:5" s="3" customFormat="1" ht="18.600000000000001" customHeight="1">
      <c r="D250" s="4"/>
      <c r="E250" s="4"/>
    </row>
    <row r="251" spans="4:5" s="3" customFormat="1" ht="18.600000000000001" customHeight="1">
      <c r="D251" s="4"/>
      <c r="E251" s="4"/>
    </row>
    <row r="252" spans="4:5" s="3" customFormat="1" ht="18.600000000000001" customHeight="1">
      <c r="D252" s="4"/>
      <c r="E252" s="4"/>
    </row>
    <row r="253" spans="4:5" s="3" customFormat="1" ht="18.600000000000001" customHeight="1">
      <c r="D253" s="4"/>
      <c r="E253" s="4"/>
    </row>
    <row r="254" spans="4:5" s="3" customFormat="1" ht="18.600000000000001" customHeight="1">
      <c r="D254" s="4"/>
      <c r="E254" s="4"/>
    </row>
    <row r="255" spans="4:5" s="3" customFormat="1" ht="18.600000000000001" customHeight="1">
      <c r="D255" s="4"/>
      <c r="E255" s="4"/>
    </row>
    <row r="256" spans="4:5" s="3" customFormat="1" ht="18.600000000000001" customHeight="1">
      <c r="D256" s="4"/>
      <c r="E256" s="4"/>
    </row>
    <row r="257" spans="4:5" s="3" customFormat="1" ht="18.600000000000001" customHeight="1">
      <c r="D257" s="4"/>
      <c r="E257" s="4"/>
    </row>
    <row r="258" spans="4:5" s="3" customFormat="1" ht="18.600000000000001" customHeight="1">
      <c r="D258" s="4"/>
      <c r="E258" s="4"/>
    </row>
    <row r="259" spans="4:5" s="3" customFormat="1" ht="18.600000000000001" customHeight="1">
      <c r="D259" s="4"/>
      <c r="E259" s="4"/>
    </row>
    <row r="260" spans="4:5" s="3" customFormat="1" ht="18.600000000000001" customHeight="1">
      <c r="D260" s="4"/>
      <c r="E260" s="4"/>
    </row>
    <row r="261" spans="4:5" s="3" customFormat="1" ht="18.600000000000001" customHeight="1">
      <c r="D261" s="4"/>
      <c r="E261" s="4"/>
    </row>
    <row r="262" spans="4:5" s="3" customFormat="1" ht="18.600000000000001" customHeight="1">
      <c r="D262" s="4"/>
      <c r="E262" s="4"/>
    </row>
    <row r="263" spans="4:5" s="3" customFormat="1" ht="18.600000000000001" customHeight="1">
      <c r="D263" s="4"/>
      <c r="E263" s="4"/>
    </row>
    <row r="264" spans="4:5" s="3" customFormat="1" ht="18.600000000000001" customHeight="1">
      <c r="D264" s="4"/>
      <c r="E264" s="4"/>
    </row>
    <row r="265" spans="4:5" s="3" customFormat="1" ht="18.600000000000001" customHeight="1">
      <c r="D265" s="4"/>
      <c r="E265" s="4"/>
    </row>
    <row r="266" spans="4:5" s="3" customFormat="1" ht="18.600000000000001" customHeight="1">
      <c r="D266" s="4"/>
      <c r="E266" s="4"/>
    </row>
    <row r="267" spans="4:5" s="3" customFormat="1" ht="18.600000000000001" customHeight="1">
      <c r="D267" s="4"/>
      <c r="E267" s="4"/>
    </row>
    <row r="268" spans="4:5" s="3" customFormat="1" ht="18.600000000000001" customHeight="1">
      <c r="D268" s="4"/>
      <c r="E268" s="4"/>
    </row>
    <row r="269" spans="4:5" s="3" customFormat="1" ht="18.600000000000001" customHeight="1">
      <c r="D269" s="4"/>
      <c r="E269" s="4"/>
    </row>
    <row r="270" spans="4:5" s="3" customFormat="1" ht="18.600000000000001" customHeight="1">
      <c r="D270" s="4"/>
      <c r="E270" s="4"/>
    </row>
    <row r="271" spans="4:5" s="3" customFormat="1" ht="18.600000000000001" customHeight="1">
      <c r="D271" s="4"/>
      <c r="E271" s="4"/>
    </row>
    <row r="272" spans="4:5" s="3" customFormat="1" ht="18.600000000000001" customHeight="1">
      <c r="D272" s="4"/>
      <c r="E272" s="4"/>
    </row>
    <row r="273" spans="4:5" s="3" customFormat="1" ht="18.600000000000001" customHeight="1">
      <c r="D273" s="4"/>
      <c r="E273" s="4"/>
    </row>
    <row r="274" spans="4:5" s="3" customFormat="1" ht="18.600000000000001" customHeight="1">
      <c r="D274" s="4"/>
      <c r="E274" s="4"/>
    </row>
    <row r="275" spans="4:5" s="3" customFormat="1" ht="18.600000000000001" customHeight="1">
      <c r="D275" s="4"/>
      <c r="E275" s="4"/>
    </row>
    <row r="276" spans="4:5" s="3" customFormat="1" ht="18.600000000000001" customHeight="1">
      <c r="D276" s="4"/>
      <c r="E276" s="4"/>
    </row>
    <row r="277" spans="4:5" s="3" customFormat="1" ht="18.600000000000001" customHeight="1">
      <c r="D277" s="4"/>
      <c r="E277" s="4"/>
    </row>
    <row r="278" spans="4:5" s="3" customFormat="1" ht="18.600000000000001" customHeight="1">
      <c r="D278" s="4"/>
      <c r="E278" s="4"/>
    </row>
    <row r="279" spans="4:5" s="3" customFormat="1" ht="18.600000000000001" customHeight="1">
      <c r="D279" s="4"/>
      <c r="E279" s="4"/>
    </row>
    <row r="280" spans="4:5" s="3" customFormat="1" ht="18.600000000000001" customHeight="1">
      <c r="D280" s="4"/>
      <c r="E280" s="4"/>
    </row>
    <row r="281" spans="4:5" s="3" customFormat="1" ht="18.600000000000001" customHeight="1">
      <c r="D281" s="4"/>
      <c r="E281" s="4"/>
    </row>
    <row r="282" spans="4:5" s="3" customFormat="1" ht="18.600000000000001" customHeight="1">
      <c r="D282" s="4"/>
      <c r="E282" s="4"/>
    </row>
    <row r="283" spans="4:5" s="3" customFormat="1" ht="18.600000000000001" customHeight="1">
      <c r="D283" s="4"/>
      <c r="E283" s="4"/>
    </row>
    <row r="284" spans="4:5" s="3" customFormat="1" ht="18.600000000000001" customHeight="1">
      <c r="D284" s="4"/>
      <c r="E284" s="4"/>
    </row>
    <row r="285" spans="4:5" s="3" customFormat="1" ht="18.600000000000001" customHeight="1">
      <c r="D285" s="4"/>
      <c r="E285" s="4"/>
    </row>
    <row r="286" spans="4:5" s="3" customFormat="1" ht="18.600000000000001" customHeight="1">
      <c r="D286" s="4"/>
      <c r="E286" s="4"/>
    </row>
    <row r="287" spans="4:5" s="3" customFormat="1" ht="18.600000000000001" customHeight="1">
      <c r="D287" s="4"/>
      <c r="E287" s="4"/>
    </row>
    <row r="288" spans="4:5" s="3" customFormat="1" ht="18.600000000000001" customHeight="1">
      <c r="D288" s="4"/>
      <c r="E288" s="4"/>
    </row>
    <row r="289" spans="4:5" s="3" customFormat="1" ht="18.600000000000001" customHeight="1">
      <c r="D289" s="4"/>
      <c r="E289" s="4"/>
    </row>
    <row r="290" spans="4:5" s="3" customFormat="1" ht="18.600000000000001" customHeight="1">
      <c r="D290" s="4"/>
      <c r="E290" s="4"/>
    </row>
    <row r="291" spans="4:5" s="3" customFormat="1" ht="18.600000000000001" customHeight="1">
      <c r="D291" s="4"/>
      <c r="E291" s="4"/>
    </row>
    <row r="292" spans="4:5" s="3" customFormat="1" ht="18.600000000000001" customHeight="1">
      <c r="D292" s="4"/>
      <c r="E292" s="4"/>
    </row>
    <row r="293" spans="4:5" s="3" customFormat="1" ht="18.600000000000001" customHeight="1">
      <c r="D293" s="4"/>
      <c r="E293" s="4"/>
    </row>
    <row r="294" spans="4:5" s="3" customFormat="1" ht="18.600000000000001" customHeight="1">
      <c r="D294" s="4"/>
      <c r="E294" s="4"/>
    </row>
    <row r="295" spans="4:5" s="3" customFormat="1" ht="18.600000000000001" customHeight="1">
      <c r="D295" s="4"/>
      <c r="E295" s="4"/>
    </row>
    <row r="296" spans="4:5" s="3" customFormat="1" ht="18.600000000000001" customHeight="1">
      <c r="D296" s="4"/>
      <c r="E296" s="4"/>
    </row>
    <row r="297" spans="4:5" s="3" customFormat="1" ht="18.600000000000001" customHeight="1">
      <c r="D297" s="4"/>
      <c r="E297" s="4"/>
    </row>
    <row r="298" spans="4:5" s="3" customFormat="1" ht="18.600000000000001" customHeight="1">
      <c r="D298" s="4"/>
      <c r="E298" s="4"/>
    </row>
    <row r="299" spans="4:5" s="3" customFormat="1" ht="18.600000000000001" customHeight="1">
      <c r="D299" s="4"/>
      <c r="E299" s="4"/>
    </row>
    <row r="300" spans="4:5" s="3" customFormat="1" ht="18.600000000000001" customHeight="1">
      <c r="D300" s="4"/>
      <c r="E300" s="4"/>
    </row>
    <row r="301" spans="4:5" s="3" customFormat="1" ht="18.600000000000001" customHeight="1">
      <c r="D301" s="4"/>
      <c r="E301" s="4"/>
    </row>
    <row r="302" spans="4:5" s="3" customFormat="1" ht="18.600000000000001" customHeight="1">
      <c r="D302" s="4"/>
      <c r="E302" s="4"/>
    </row>
    <row r="303" spans="4:5" s="3" customFormat="1" ht="18.600000000000001" customHeight="1">
      <c r="D303" s="4"/>
      <c r="E303" s="4"/>
    </row>
    <row r="304" spans="4:5" s="3" customFormat="1" ht="18.600000000000001" customHeight="1">
      <c r="D304" s="4"/>
      <c r="E304" s="4"/>
    </row>
    <row r="305" spans="4:5" s="3" customFormat="1" ht="18.600000000000001" customHeight="1">
      <c r="D305" s="4"/>
      <c r="E305" s="4"/>
    </row>
    <row r="306" spans="4:5" s="3" customFormat="1" ht="18.600000000000001" customHeight="1">
      <c r="D306" s="4"/>
      <c r="E306" s="4"/>
    </row>
    <row r="307" spans="4:5" s="3" customFormat="1" ht="18.600000000000001" customHeight="1">
      <c r="D307" s="4"/>
      <c r="E307" s="4"/>
    </row>
    <row r="308" spans="4:5" s="3" customFormat="1" ht="18.600000000000001" customHeight="1">
      <c r="D308" s="4"/>
      <c r="E308" s="4"/>
    </row>
    <row r="309" spans="4:5" s="3" customFormat="1" ht="18.600000000000001" customHeight="1">
      <c r="D309" s="4"/>
      <c r="E309" s="4"/>
    </row>
    <row r="310" spans="4:5" s="3" customFormat="1" ht="18.600000000000001" customHeight="1">
      <c r="D310" s="4"/>
      <c r="E310" s="4"/>
    </row>
    <row r="311" spans="4:5" s="3" customFormat="1" ht="18.600000000000001" customHeight="1">
      <c r="D311" s="4"/>
      <c r="E311" s="4"/>
    </row>
    <row r="312" spans="4:5" s="3" customFormat="1" ht="18.600000000000001" customHeight="1">
      <c r="D312" s="4"/>
      <c r="E312" s="4"/>
    </row>
    <row r="313" spans="4:5" s="3" customFormat="1" ht="18.600000000000001" customHeight="1">
      <c r="D313" s="4"/>
      <c r="E313" s="4"/>
    </row>
    <row r="314" spans="4:5" s="3" customFormat="1" ht="18.600000000000001" customHeight="1">
      <c r="D314" s="4"/>
      <c r="E314" s="4"/>
    </row>
    <row r="315" spans="4:5" s="3" customFormat="1" ht="18.600000000000001" customHeight="1">
      <c r="D315" s="4"/>
      <c r="E315" s="4"/>
    </row>
    <row r="316" spans="4:5" s="3" customFormat="1" ht="18.600000000000001" customHeight="1">
      <c r="D316" s="4"/>
      <c r="E316" s="4"/>
    </row>
    <row r="317" spans="4:5" s="3" customFormat="1" ht="18.600000000000001" customHeight="1">
      <c r="D317" s="4"/>
      <c r="E317" s="4"/>
    </row>
    <row r="318" spans="4:5" s="3" customFormat="1" ht="18.600000000000001" customHeight="1">
      <c r="D318" s="4"/>
      <c r="E318" s="4"/>
    </row>
    <row r="319" spans="4:5" s="3" customFormat="1" ht="18.600000000000001" customHeight="1">
      <c r="D319" s="4"/>
      <c r="E319" s="4"/>
    </row>
    <row r="320" spans="4:5" s="3" customFormat="1" ht="18.600000000000001" customHeight="1">
      <c r="D320" s="4"/>
      <c r="E320" s="4"/>
    </row>
    <row r="321" spans="4:5" s="3" customFormat="1" ht="18.600000000000001" customHeight="1">
      <c r="D321" s="4"/>
      <c r="E321" s="4"/>
    </row>
    <row r="322" spans="4:5" s="3" customFormat="1" ht="18.600000000000001" customHeight="1">
      <c r="D322" s="4"/>
      <c r="E322" s="4"/>
    </row>
    <row r="323" spans="4:5" s="3" customFormat="1" ht="18.600000000000001" customHeight="1">
      <c r="D323" s="4"/>
      <c r="E323" s="4"/>
    </row>
    <row r="324" spans="4:5" s="3" customFormat="1" ht="18.600000000000001" customHeight="1">
      <c r="D324" s="4"/>
      <c r="E324" s="4"/>
    </row>
    <row r="325" spans="4:5" s="3" customFormat="1" ht="18.600000000000001" customHeight="1">
      <c r="D325" s="4"/>
      <c r="E325" s="4"/>
    </row>
    <row r="326" spans="4:5" s="3" customFormat="1" ht="18.600000000000001" customHeight="1">
      <c r="D326" s="4"/>
      <c r="E326" s="4"/>
    </row>
    <row r="327" spans="4:5" s="3" customFormat="1" ht="18.600000000000001" customHeight="1">
      <c r="D327" s="4"/>
      <c r="E327" s="4"/>
    </row>
    <row r="328" spans="4:5" s="3" customFormat="1" ht="18.600000000000001" customHeight="1">
      <c r="D328" s="4"/>
      <c r="E328" s="4"/>
    </row>
    <row r="329" spans="4:5" s="3" customFormat="1" ht="18.600000000000001" customHeight="1">
      <c r="D329" s="4"/>
      <c r="E329" s="4"/>
    </row>
    <row r="330" spans="4:5" s="3" customFormat="1" ht="18.600000000000001" customHeight="1">
      <c r="D330" s="4"/>
      <c r="E330" s="4"/>
    </row>
    <row r="331" spans="4:5" s="3" customFormat="1" ht="18.600000000000001" customHeight="1">
      <c r="D331" s="4"/>
      <c r="E331" s="4"/>
    </row>
    <row r="332" spans="4:5" s="3" customFormat="1" ht="18.600000000000001" customHeight="1">
      <c r="D332" s="4"/>
      <c r="E332" s="4"/>
    </row>
    <row r="333" spans="4:5" s="3" customFormat="1" ht="18.600000000000001" customHeight="1">
      <c r="D333" s="4"/>
      <c r="E333" s="4"/>
    </row>
    <row r="334" spans="4:5" s="3" customFormat="1" ht="18.600000000000001" customHeight="1">
      <c r="D334" s="4"/>
      <c r="E334" s="4"/>
    </row>
    <row r="335" spans="4:5" s="3" customFormat="1" ht="18.600000000000001" customHeight="1">
      <c r="D335" s="4"/>
      <c r="E335" s="4"/>
    </row>
    <row r="336" spans="4:5" s="3" customFormat="1" ht="18.600000000000001" customHeight="1">
      <c r="D336" s="4"/>
      <c r="E336" s="4"/>
    </row>
    <row r="337" spans="4:5" s="3" customFormat="1" ht="18.600000000000001" customHeight="1">
      <c r="D337" s="4"/>
      <c r="E337" s="4"/>
    </row>
    <row r="338" spans="4:5" s="3" customFormat="1" ht="18.600000000000001" customHeight="1">
      <c r="D338" s="4"/>
      <c r="E338" s="4"/>
    </row>
    <row r="339" spans="4:5" s="3" customFormat="1" ht="18.600000000000001" customHeight="1">
      <c r="D339" s="4"/>
      <c r="E339" s="4"/>
    </row>
    <row r="340" spans="4:5" s="3" customFormat="1" ht="18.600000000000001" customHeight="1">
      <c r="D340" s="4"/>
      <c r="E340" s="4"/>
    </row>
    <row r="341" spans="4:5" s="3" customFormat="1" ht="18.600000000000001" customHeight="1">
      <c r="D341" s="4"/>
      <c r="E341" s="4"/>
    </row>
    <row r="342" spans="4:5" s="3" customFormat="1" ht="18.600000000000001" customHeight="1">
      <c r="D342" s="4"/>
      <c r="E342" s="4"/>
    </row>
    <row r="343" spans="4:5" s="3" customFormat="1" ht="18.600000000000001" customHeight="1">
      <c r="D343" s="4"/>
      <c r="E343" s="4"/>
    </row>
    <row r="344" spans="4:5" s="3" customFormat="1" ht="18.600000000000001" customHeight="1">
      <c r="D344" s="4"/>
      <c r="E344" s="4"/>
    </row>
    <row r="345" spans="4:5" s="3" customFormat="1" ht="18.600000000000001" customHeight="1">
      <c r="D345" s="4"/>
      <c r="E345" s="4"/>
    </row>
    <row r="346" spans="4:5" s="3" customFormat="1" ht="18.600000000000001" customHeight="1">
      <c r="D346" s="4"/>
      <c r="E346" s="4"/>
    </row>
  </sheetData>
  <sheetProtection algorithmName="SHA-512" hashValue="Sh9+neADakOpxq8I4kJ28DDF9zRle8iXL8TZs5hnxbOuO22PyJiyIrH6yo2xvkFyaIZ8AYwRjV/6EUyJq5GKhA==" saltValue="z/F1O2NkOHkcsS4yHN4FdQ==" spinCount="100000" sheet="1" objects="1" scenarios="1"/>
  <mergeCells count="9">
    <mergeCell ref="A49:E53"/>
    <mergeCell ref="B46:C46"/>
    <mergeCell ref="A7:E8"/>
    <mergeCell ref="B9:E9"/>
    <mergeCell ref="B2:E2"/>
    <mergeCell ref="B3:E3"/>
    <mergeCell ref="B4:E4"/>
    <mergeCell ref="B10:E10"/>
    <mergeCell ref="A48:E48"/>
  </mergeCells>
  <pageMargins left="0.7" right="0.7" top="0.75" bottom="0.75" header="0.3" footer="0.3"/>
  <pageSetup scale="63" fitToHeight="0" orientation="portrait" r:id="rId1"/>
  <headerFooter>
    <oddHeader>&amp;A&amp;RPage &amp;P</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CG471"/>
  <sheetViews>
    <sheetView showGridLines="0" tabSelected="1" topLeftCell="A11" zoomScale="145" zoomScaleNormal="145" zoomScaleSheetLayoutView="100" zoomScalePageLayoutView="90" workbookViewId="0">
      <selection activeCell="A30" sqref="A30:I31"/>
    </sheetView>
  </sheetViews>
  <sheetFormatPr defaultColWidth="8.85546875" defaultRowHeight="18.600000000000001" customHeight="1" outlineLevelRow="1"/>
  <cols>
    <col min="1" max="1" width="35.5703125" style="1" customWidth="1"/>
    <col min="2" max="2" width="16.7109375" style="1" customWidth="1"/>
    <col min="3" max="3" width="20" style="1" customWidth="1"/>
    <col min="4" max="4" width="8.140625" style="1" customWidth="1"/>
    <col min="5" max="5" width="16.140625" style="2" customWidth="1"/>
    <col min="6" max="6" width="17.42578125" style="2" customWidth="1"/>
    <col min="7" max="7" width="16.28515625" style="2" customWidth="1"/>
    <col min="8" max="8" width="4.28515625" style="2" customWidth="1"/>
    <col min="9" max="9" width="32.85546875" style="1" customWidth="1"/>
    <col min="10" max="10" width="7.140625" style="12" customWidth="1"/>
    <col min="11" max="11" width="6.7109375" style="12" customWidth="1"/>
    <col min="12" max="85" width="8.85546875" style="12"/>
    <col min="86" max="16384" width="8.85546875" style="13"/>
  </cols>
  <sheetData>
    <row r="1" spans="1:85" ht="12.6" customHeight="1">
      <c r="A1" s="6"/>
      <c r="B1" s="7"/>
      <c r="C1" s="7"/>
      <c r="D1" s="7"/>
      <c r="E1" s="8"/>
      <c r="F1" s="8"/>
      <c r="G1" s="8"/>
      <c r="H1" s="8"/>
      <c r="I1" s="91"/>
    </row>
    <row r="2" spans="1:85" ht="17.45" customHeight="1">
      <c r="A2" s="349" t="s">
        <v>41</v>
      </c>
      <c r="B2" s="350"/>
      <c r="C2" s="350"/>
      <c r="D2" s="350"/>
      <c r="E2" s="350"/>
      <c r="F2" s="350"/>
      <c r="G2" s="350"/>
      <c r="H2" s="350"/>
      <c r="I2" s="351"/>
    </row>
    <row r="3" spans="1:85" ht="17.45" customHeight="1">
      <c r="A3" s="349" t="s">
        <v>100</v>
      </c>
      <c r="B3" s="350"/>
      <c r="C3" s="350"/>
      <c r="D3" s="350"/>
      <c r="E3" s="350"/>
      <c r="F3" s="350"/>
      <c r="G3" s="350"/>
      <c r="H3" s="350"/>
      <c r="I3" s="351"/>
    </row>
    <row r="4" spans="1:85" ht="29.25" customHeight="1">
      <c r="A4" s="352" t="s">
        <v>161</v>
      </c>
      <c r="B4" s="353"/>
      <c r="C4" s="353"/>
      <c r="D4" s="353"/>
      <c r="E4" s="353"/>
      <c r="F4" s="353"/>
      <c r="G4" s="353"/>
      <c r="H4" s="353"/>
      <c r="I4" s="354"/>
    </row>
    <row r="5" spans="1:85" ht="12.6" customHeight="1">
      <c r="A5" s="159"/>
      <c r="B5" s="160"/>
      <c r="C5" s="160"/>
      <c r="D5" s="160"/>
      <c r="E5" s="167"/>
      <c r="F5" s="167"/>
      <c r="G5" s="167"/>
      <c r="H5" s="167"/>
      <c r="I5" s="168"/>
    </row>
    <row r="6" spans="1:85" ht="21" customHeight="1">
      <c r="A6" s="181" t="s">
        <v>42</v>
      </c>
      <c r="B6" s="362">
        <f>+'Situation financière'!B9</f>
        <v>0</v>
      </c>
      <c r="C6" s="363"/>
      <c r="D6" s="363"/>
      <c r="E6" s="363"/>
      <c r="F6" s="363"/>
      <c r="G6" s="363"/>
      <c r="H6" s="363"/>
      <c r="I6" s="364"/>
    </row>
    <row r="7" spans="1:85" s="12" customFormat="1" ht="38.25" customHeight="1">
      <c r="A7" s="395" t="s">
        <v>162</v>
      </c>
      <c r="B7" s="396"/>
      <c r="C7" s="396"/>
      <c r="D7" s="396"/>
      <c r="E7" s="396"/>
      <c r="F7" s="396"/>
      <c r="G7" s="396"/>
      <c r="H7" s="396"/>
      <c r="I7" s="397"/>
    </row>
    <row r="8" spans="1:85" s="12" customFormat="1" ht="17.25" customHeight="1">
      <c r="A8" s="398" t="s">
        <v>163</v>
      </c>
      <c r="B8" s="399"/>
      <c r="C8" s="399"/>
      <c r="D8" s="399"/>
      <c r="E8" s="399"/>
      <c r="F8" s="259" t="s">
        <v>0</v>
      </c>
      <c r="G8" s="3"/>
      <c r="H8" s="3"/>
      <c r="I8" s="158"/>
    </row>
    <row r="9" spans="1:85" s="12" customFormat="1" ht="6" customHeight="1">
      <c r="A9" s="255"/>
      <c r="B9" s="256"/>
      <c r="C9" s="256"/>
      <c r="D9" s="256"/>
      <c r="E9" s="257"/>
      <c r="F9" s="257"/>
      <c r="G9" s="257"/>
      <c r="H9" s="257"/>
      <c r="I9" s="258"/>
    </row>
    <row r="10" spans="1:85" ht="18.600000000000001" customHeight="1">
      <c r="A10" s="355" t="s">
        <v>164</v>
      </c>
      <c r="B10" s="356"/>
      <c r="C10" s="357"/>
      <c r="D10" s="357"/>
      <c r="E10" s="357"/>
      <c r="F10" s="357"/>
      <c r="G10" s="357"/>
      <c r="H10" s="357"/>
      <c r="I10" s="358"/>
    </row>
    <row r="11" spans="1:85" ht="108.75" customHeight="1">
      <c r="A11" s="359"/>
      <c r="B11" s="360"/>
      <c r="C11" s="360"/>
      <c r="D11" s="360"/>
      <c r="E11" s="360"/>
      <c r="F11" s="360"/>
      <c r="G11" s="360"/>
      <c r="H11" s="360"/>
      <c r="I11" s="361"/>
    </row>
    <row r="12" spans="1:85" s="12" customFormat="1" ht="6.75" customHeight="1">
      <c r="A12" s="22"/>
      <c r="B12" s="3"/>
      <c r="C12" s="3"/>
      <c r="D12" s="3"/>
      <c r="E12" s="4"/>
      <c r="F12" s="4"/>
      <c r="G12" s="4"/>
      <c r="H12" s="4"/>
      <c r="I12" s="117"/>
    </row>
    <row r="13" spans="1:85" ht="21" customHeight="1">
      <c r="A13" s="128" t="s">
        <v>165</v>
      </c>
      <c r="B13" s="374"/>
      <c r="C13" s="375"/>
      <c r="D13" s="375"/>
      <c r="E13" s="375"/>
      <c r="F13" s="375"/>
      <c r="G13" s="375"/>
      <c r="H13" s="375"/>
      <c r="I13" s="376"/>
    </row>
    <row r="14" spans="1:85" s="12" customFormat="1" ht="6.6" customHeight="1" thickBot="1">
      <c r="A14" s="22"/>
      <c r="B14" s="3"/>
      <c r="C14" s="3"/>
      <c r="D14" s="3"/>
      <c r="E14" s="4"/>
      <c r="F14" s="4"/>
      <c r="G14" s="4"/>
      <c r="H14" s="4"/>
      <c r="I14" s="117"/>
    </row>
    <row r="15" spans="1:85" s="15" customFormat="1" ht="18.600000000000001" customHeight="1">
      <c r="A15" s="129" t="s">
        <v>146</v>
      </c>
      <c r="B15" s="130"/>
      <c r="C15" s="130"/>
      <c r="D15" s="130"/>
      <c r="E15" s="131"/>
      <c r="F15" s="131"/>
      <c r="G15" s="131"/>
      <c r="H15" s="131"/>
      <c r="I15" s="13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row>
    <row r="16" spans="1:85" s="15" customFormat="1" ht="30.75" customHeight="1">
      <c r="A16" s="171" t="s">
        <v>147</v>
      </c>
      <c r="B16" s="155"/>
      <c r="C16" s="172"/>
      <c r="D16" s="173"/>
      <c r="E16" s="173"/>
      <c r="F16" s="173"/>
      <c r="G16" s="173"/>
      <c r="H16" s="173"/>
      <c r="I16" s="17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row>
    <row r="17" spans="1:85" s="15" customFormat="1" ht="21.75" customHeight="1">
      <c r="A17" s="171" t="s">
        <v>148</v>
      </c>
      <c r="B17" s="371"/>
      <c r="C17" s="372"/>
      <c r="D17" s="372"/>
      <c r="E17" s="372"/>
      <c r="F17" s="372"/>
      <c r="G17" s="372"/>
      <c r="H17" s="372"/>
      <c r="I17" s="373"/>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row>
    <row r="18" spans="1:85" ht="15.75">
      <c r="A18" s="368" t="s">
        <v>108</v>
      </c>
      <c r="B18" s="369"/>
      <c r="C18" s="370"/>
      <c r="D18" s="254"/>
      <c r="E18" s="170" t="s">
        <v>166</v>
      </c>
      <c r="F18" s="175"/>
      <c r="G18" s="175"/>
      <c r="H18" s="175"/>
      <c r="I18" s="176"/>
    </row>
    <row r="19" spans="1:85" s="12" customFormat="1" ht="6.6" customHeight="1">
      <c r="A19" s="22"/>
      <c r="B19" s="3"/>
      <c r="C19" s="3"/>
      <c r="D19" s="3"/>
      <c r="E19" s="4"/>
      <c r="F19" s="4"/>
      <c r="G19" s="4"/>
      <c r="H19" s="4"/>
      <c r="I19" s="117"/>
    </row>
    <row r="20" spans="1:85" s="137" customFormat="1" ht="29.25" customHeight="1">
      <c r="A20" s="134" t="s">
        <v>149</v>
      </c>
      <c r="B20" s="135" t="s">
        <v>43</v>
      </c>
      <c r="C20" s="156" t="s">
        <v>107</v>
      </c>
      <c r="D20" s="392" t="s">
        <v>206</v>
      </c>
      <c r="E20" s="393"/>
      <c r="F20" s="393"/>
      <c r="G20" s="393"/>
      <c r="H20" s="393"/>
      <c r="I20" s="394"/>
      <c r="J20" s="136"/>
      <c r="K20" s="12"/>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row>
    <row r="21" spans="1:85" ht="13.5" customHeight="1">
      <c r="A21" s="276" t="s">
        <v>122</v>
      </c>
      <c r="B21" s="449"/>
      <c r="C21" s="253">
        <v>22</v>
      </c>
      <c r="D21" s="157"/>
      <c r="E21" s="390" t="s">
        <v>218</v>
      </c>
      <c r="F21" s="390"/>
      <c r="G21" s="390"/>
      <c r="H21" s="390"/>
      <c r="I21" s="391"/>
    </row>
    <row r="22" spans="1:85" ht="27.75" customHeight="1">
      <c r="A22" s="276" t="s">
        <v>123</v>
      </c>
      <c r="B22" s="266"/>
      <c r="C22" s="253">
        <v>22</v>
      </c>
      <c r="D22" s="392" t="s">
        <v>204</v>
      </c>
      <c r="E22" s="400"/>
      <c r="F22" s="400"/>
      <c r="G22" s="400"/>
      <c r="H22" s="400"/>
      <c r="I22" s="401"/>
    </row>
    <row r="23" spans="1:85" ht="13.5" customHeight="1">
      <c r="A23" s="276" t="s">
        <v>138</v>
      </c>
      <c r="B23" s="266"/>
      <c r="C23" s="253">
        <v>22</v>
      </c>
      <c r="D23" s="322"/>
      <c r="E23" s="323"/>
      <c r="F23" s="323"/>
      <c r="G23" s="323"/>
      <c r="H23" s="323"/>
      <c r="I23" s="324"/>
    </row>
    <row r="24" spans="1:85" s="12" customFormat="1" ht="6.6" customHeight="1">
      <c r="A24" s="22"/>
      <c r="B24" s="3"/>
      <c r="C24" s="3"/>
      <c r="D24" s="3"/>
      <c r="E24" s="4"/>
      <c r="F24" s="4"/>
      <c r="G24" s="4"/>
      <c r="H24" s="4"/>
      <c r="I24" s="117"/>
    </row>
    <row r="25" spans="1:85" s="12" customFormat="1" ht="6.6" customHeight="1">
      <c r="A25" s="22"/>
      <c r="B25" s="3"/>
      <c r="C25" s="3"/>
      <c r="D25" s="3"/>
      <c r="E25" s="4"/>
      <c r="F25" s="4"/>
      <c r="G25" s="4"/>
      <c r="H25" s="4"/>
      <c r="I25" s="117"/>
    </row>
    <row r="26" spans="1:85" ht="17.100000000000001" customHeight="1">
      <c r="A26" s="340" t="s">
        <v>150</v>
      </c>
      <c r="B26" s="341"/>
      <c r="C26" s="341"/>
      <c r="D26" s="3"/>
      <c r="E26" s="328" t="s">
        <v>106</v>
      </c>
      <c r="F26" s="329"/>
      <c r="G26" s="329"/>
      <c r="H26" s="329"/>
      <c r="I26" s="330"/>
    </row>
    <row r="27" spans="1:85" ht="12.95" customHeight="1">
      <c r="A27" s="342" t="s">
        <v>44</v>
      </c>
      <c r="B27" s="343"/>
      <c r="C27" s="288" t="s">
        <v>45</v>
      </c>
      <c r="D27" s="3"/>
      <c r="E27" s="331" t="s">
        <v>3</v>
      </c>
      <c r="F27" s="332"/>
      <c r="G27" s="333"/>
      <c r="H27" s="337" t="s">
        <v>45</v>
      </c>
      <c r="I27" s="333"/>
    </row>
    <row r="28" spans="1:85" ht="13.5" customHeight="1">
      <c r="A28" s="450"/>
      <c r="B28" s="320"/>
      <c r="C28" s="451"/>
      <c r="D28" s="3"/>
      <c r="E28" s="334"/>
      <c r="F28" s="335"/>
      <c r="G28" s="336"/>
      <c r="H28" s="452"/>
      <c r="I28" s="453"/>
    </row>
    <row r="29" spans="1:85" ht="13.5" customHeight="1">
      <c r="A29" s="335"/>
      <c r="B29" s="336"/>
      <c r="C29" s="451"/>
      <c r="D29" s="3"/>
      <c r="E29" s="334"/>
      <c r="F29" s="335"/>
      <c r="G29" s="336"/>
      <c r="H29" s="338"/>
      <c r="I29" s="339"/>
    </row>
    <row r="30" spans="1:85" ht="24" customHeight="1">
      <c r="A30" s="384" t="s">
        <v>151</v>
      </c>
      <c r="B30" s="385"/>
      <c r="C30" s="385"/>
      <c r="D30" s="385"/>
      <c r="E30" s="385"/>
      <c r="F30" s="385"/>
      <c r="G30" s="385"/>
      <c r="H30" s="385"/>
      <c r="I30" s="386"/>
    </row>
    <row r="31" spans="1:85" ht="23.25" customHeight="1">
      <c r="A31" s="387"/>
      <c r="B31" s="388"/>
      <c r="C31" s="388"/>
      <c r="D31" s="388"/>
      <c r="E31" s="388"/>
      <c r="F31" s="388"/>
      <c r="G31" s="388"/>
      <c r="H31" s="388"/>
      <c r="I31" s="389"/>
    </row>
    <row r="32" spans="1:85" ht="6.6" customHeight="1" thickBot="1">
      <c r="A32" s="22"/>
      <c r="B32" s="3"/>
      <c r="C32" s="3"/>
      <c r="D32" s="3"/>
      <c r="E32" s="4"/>
      <c r="F32" s="4"/>
      <c r="G32" s="4"/>
      <c r="H32" s="4"/>
      <c r="I32" s="117"/>
    </row>
    <row r="33" spans="1:85" s="15" customFormat="1" ht="15.95" customHeight="1">
      <c r="A33" s="133" t="s">
        <v>47</v>
      </c>
      <c r="B33" s="138"/>
      <c r="C33" s="138"/>
      <c r="D33" s="138"/>
      <c r="E33" s="139"/>
      <c r="F33" s="139"/>
      <c r="G33" s="139"/>
      <c r="H33" s="139"/>
      <c r="I33" s="140"/>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row>
    <row r="34" spans="1:85" s="12" customFormat="1" ht="6.6" customHeight="1" thickBot="1">
      <c r="A34" s="22"/>
      <c r="B34" s="3"/>
      <c r="C34" s="3"/>
      <c r="D34" s="3"/>
      <c r="E34" s="4"/>
      <c r="F34" s="4"/>
      <c r="G34" s="4"/>
      <c r="H34" s="4"/>
      <c r="I34" s="117"/>
    </row>
    <row r="35" spans="1:85" ht="18.600000000000001" customHeight="1">
      <c r="A35" s="129" t="s">
        <v>48</v>
      </c>
      <c r="B35" s="130"/>
      <c r="C35" s="141"/>
      <c r="D35" s="141"/>
      <c r="E35" s="131" t="s">
        <v>46</v>
      </c>
      <c r="F35" s="380" t="s">
        <v>50</v>
      </c>
      <c r="G35" s="380"/>
      <c r="H35" s="380"/>
      <c r="I35" s="381"/>
    </row>
    <row r="36" spans="1:85" ht="32.25" customHeight="1">
      <c r="A36" s="405" t="s">
        <v>197</v>
      </c>
      <c r="B36" s="406"/>
      <c r="C36" s="406"/>
      <c r="D36" s="407"/>
      <c r="E36" s="230">
        <f>+((B21*B16*C21)+(B22*B16*C22)+(B23*B16*C23))*0.9</f>
        <v>0</v>
      </c>
      <c r="F36" s="365" t="s">
        <v>109</v>
      </c>
      <c r="G36" s="366"/>
      <c r="H36" s="366"/>
      <c r="I36" s="367"/>
    </row>
    <row r="37" spans="1:85" ht="16.5" customHeight="1">
      <c r="A37" s="382" t="s">
        <v>152</v>
      </c>
      <c r="B37" s="383"/>
      <c r="C37" s="383"/>
      <c r="D37" s="180"/>
      <c r="E37" s="230" t="e">
        <f>E95</f>
        <v>#VALUE!</v>
      </c>
      <c r="F37" s="231" t="s">
        <v>167</v>
      </c>
      <c r="G37" s="232"/>
      <c r="H37" s="232"/>
      <c r="I37" s="233"/>
    </row>
    <row r="38" spans="1:85" ht="16.5" customHeight="1">
      <c r="A38" s="317" t="s">
        <v>49</v>
      </c>
      <c r="B38" s="315"/>
      <c r="C38" s="315"/>
      <c r="D38" s="316"/>
      <c r="E38" s="142"/>
      <c r="F38" s="325"/>
      <c r="G38" s="326"/>
      <c r="H38" s="326"/>
      <c r="I38" s="327"/>
    </row>
    <row r="39" spans="1:85" s="3" customFormat="1" ht="17.100000000000001" customHeight="1">
      <c r="A39" s="151" t="s">
        <v>110</v>
      </c>
      <c r="B39" s="152"/>
      <c r="C39" s="152"/>
      <c r="D39" s="153"/>
      <c r="E39" s="127" t="e">
        <f>SUM(E36:E38)</f>
        <v>#VALUE!</v>
      </c>
      <c r="F39" s="124"/>
      <c r="G39" s="125"/>
      <c r="H39" s="125"/>
      <c r="I39" s="126"/>
    </row>
    <row r="40" spans="1:85" s="148" customFormat="1" ht="7.5" customHeight="1" thickBot="1">
      <c r="A40" s="143"/>
      <c r="B40" s="144"/>
      <c r="C40" s="145"/>
      <c r="D40" s="145"/>
      <c r="E40" s="146"/>
      <c r="F40" s="146"/>
      <c r="G40" s="146"/>
      <c r="H40" s="146"/>
      <c r="I40" s="147"/>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row>
    <row r="41" spans="1:85" ht="18.600000000000001" customHeight="1">
      <c r="A41" s="129" t="s">
        <v>51</v>
      </c>
      <c r="B41" s="130"/>
      <c r="C41" s="141"/>
      <c r="D41" s="141"/>
      <c r="E41" s="131" t="s">
        <v>46</v>
      </c>
      <c r="F41" s="380" t="s">
        <v>50</v>
      </c>
      <c r="G41" s="380"/>
      <c r="H41" s="380"/>
      <c r="I41" s="381"/>
    </row>
    <row r="42" spans="1:85" s="12" customFormat="1" ht="6.6" customHeight="1">
      <c r="A42" s="22"/>
      <c r="B42" s="3"/>
      <c r="C42" s="3"/>
      <c r="D42" s="3"/>
      <c r="E42" s="4"/>
      <c r="F42" s="4"/>
      <c r="G42" s="4"/>
      <c r="H42" s="4"/>
      <c r="I42" s="117"/>
    </row>
    <row r="43" spans="1:85" s="3" customFormat="1" ht="14.45" customHeight="1">
      <c r="A43" s="110" t="s">
        <v>153</v>
      </c>
      <c r="B43" s="111"/>
      <c r="C43" s="111"/>
      <c r="D43" s="111"/>
      <c r="E43" s="115" t="s">
        <v>4</v>
      </c>
      <c r="F43" s="111"/>
      <c r="G43" s="111"/>
      <c r="H43" s="111"/>
      <c r="I43" s="149"/>
    </row>
    <row r="44" spans="1:85" ht="30" customHeight="1">
      <c r="A44" s="321" t="s">
        <v>198</v>
      </c>
      <c r="B44" s="315"/>
      <c r="C44" s="315"/>
      <c r="D44" s="316"/>
      <c r="E44" s="230">
        <f>+'Salaires et avantages'!E22</f>
        <v>0</v>
      </c>
      <c r="F44" s="344" t="s">
        <v>52</v>
      </c>
      <c r="G44" s="345"/>
      <c r="H44" s="345"/>
      <c r="I44" s="346"/>
    </row>
    <row r="45" spans="1:85" ht="30" customHeight="1">
      <c r="A45" s="321" t="s">
        <v>199</v>
      </c>
      <c r="B45" s="315"/>
      <c r="C45" s="315"/>
      <c r="D45" s="316"/>
      <c r="E45" s="230">
        <f>+'Salaires et avantages'!E29</f>
        <v>0</v>
      </c>
      <c r="F45" s="344" t="s">
        <v>52</v>
      </c>
      <c r="G45" s="345"/>
      <c r="H45" s="345"/>
      <c r="I45" s="346"/>
    </row>
    <row r="46" spans="1:85" s="3" customFormat="1" ht="15" customHeight="1">
      <c r="A46" s="408" t="s">
        <v>133</v>
      </c>
      <c r="B46" s="409"/>
      <c r="C46" s="409"/>
      <c r="D46" s="410"/>
      <c r="E46" s="113">
        <f>SUM(E44:E45)</f>
        <v>0</v>
      </c>
      <c r="F46" s="114"/>
      <c r="G46" s="112"/>
      <c r="H46" s="112"/>
      <c r="I46" s="108"/>
    </row>
    <row r="47" spans="1:85" s="12" customFormat="1" ht="6.6" customHeight="1">
      <c r="A47" s="22"/>
      <c r="B47" s="3"/>
      <c r="C47" s="3"/>
      <c r="D47" s="3"/>
      <c r="E47" s="4"/>
      <c r="F47" s="4"/>
      <c r="G47" s="4"/>
      <c r="H47" s="4"/>
      <c r="I47" s="117"/>
    </row>
    <row r="48" spans="1:85" s="3" customFormat="1" ht="14.45" customHeight="1">
      <c r="A48" s="110" t="s">
        <v>134</v>
      </c>
      <c r="B48" s="111"/>
      <c r="C48" s="111"/>
      <c r="D48" s="111"/>
      <c r="E48" s="115" t="s">
        <v>4</v>
      </c>
      <c r="F48" s="111"/>
      <c r="G48" s="111"/>
      <c r="H48" s="111"/>
      <c r="I48" s="149"/>
    </row>
    <row r="49" spans="1:9" s="3" customFormat="1" ht="16.5" customHeight="1">
      <c r="A49" s="411" t="s">
        <v>154</v>
      </c>
      <c r="B49" s="315"/>
      <c r="C49" s="315"/>
      <c r="D49" s="316"/>
      <c r="E49" s="109"/>
      <c r="F49" s="318"/>
      <c r="G49" s="319"/>
      <c r="H49" s="319"/>
      <c r="I49" s="320"/>
    </row>
    <row r="50" spans="1:9" s="3" customFormat="1" ht="16.5" customHeight="1">
      <c r="A50" s="317" t="s">
        <v>53</v>
      </c>
      <c r="B50" s="315"/>
      <c r="C50" s="315"/>
      <c r="D50" s="316"/>
      <c r="E50" s="109"/>
      <c r="F50" s="318"/>
      <c r="G50" s="319"/>
      <c r="H50" s="319"/>
      <c r="I50" s="320"/>
    </row>
    <row r="51" spans="1:9" s="3" customFormat="1" ht="16.5" customHeight="1">
      <c r="A51" s="317" t="s">
        <v>54</v>
      </c>
      <c r="B51" s="315"/>
      <c r="C51" s="315"/>
      <c r="D51" s="316"/>
      <c r="E51" s="109"/>
      <c r="F51" s="318"/>
      <c r="G51" s="319"/>
      <c r="H51" s="319"/>
      <c r="I51" s="320"/>
    </row>
    <row r="52" spans="1:9" s="3" customFormat="1" ht="16.5" customHeight="1">
      <c r="A52" s="411" t="s">
        <v>155</v>
      </c>
      <c r="B52" s="315"/>
      <c r="C52" s="315"/>
      <c r="D52" s="316"/>
      <c r="E52" s="109"/>
      <c r="F52" s="318"/>
      <c r="G52" s="319"/>
      <c r="H52" s="319"/>
      <c r="I52" s="320"/>
    </row>
    <row r="53" spans="1:9" s="3" customFormat="1" ht="16.5" customHeight="1">
      <c r="A53" s="411" t="s">
        <v>156</v>
      </c>
      <c r="B53" s="315"/>
      <c r="C53" s="315"/>
      <c r="D53" s="316"/>
      <c r="E53" s="109"/>
      <c r="F53" s="318"/>
      <c r="G53" s="319"/>
      <c r="H53" s="319"/>
      <c r="I53" s="320"/>
    </row>
    <row r="54" spans="1:9" s="3" customFormat="1" ht="16.5" customHeight="1">
      <c r="A54" s="317" t="s">
        <v>55</v>
      </c>
      <c r="B54" s="315"/>
      <c r="C54" s="315"/>
      <c r="D54" s="316"/>
      <c r="E54" s="109"/>
      <c r="F54" s="318"/>
      <c r="G54" s="319"/>
      <c r="H54" s="319"/>
      <c r="I54" s="320"/>
    </row>
    <row r="55" spans="1:9" s="3" customFormat="1" ht="16.5" customHeight="1">
      <c r="A55" s="317" t="s">
        <v>56</v>
      </c>
      <c r="B55" s="315"/>
      <c r="C55" s="315"/>
      <c r="D55" s="316"/>
      <c r="E55" s="109"/>
      <c r="F55" s="318"/>
      <c r="G55" s="319"/>
      <c r="H55" s="319"/>
      <c r="I55" s="320"/>
    </row>
    <row r="56" spans="1:9" s="3" customFormat="1" ht="16.5" customHeight="1">
      <c r="A56" s="317" t="s">
        <v>57</v>
      </c>
      <c r="B56" s="315"/>
      <c r="C56" s="315"/>
      <c r="D56" s="316"/>
      <c r="E56" s="109"/>
      <c r="F56" s="318"/>
      <c r="G56" s="319"/>
      <c r="H56" s="319"/>
      <c r="I56" s="320"/>
    </row>
    <row r="57" spans="1:9" s="3" customFormat="1" ht="16.5" customHeight="1">
      <c r="A57" s="314" t="s">
        <v>111</v>
      </c>
      <c r="B57" s="315"/>
      <c r="C57" s="315"/>
      <c r="D57" s="316"/>
      <c r="E57" s="109"/>
      <c r="F57" s="318"/>
      <c r="G57" s="319"/>
      <c r="H57" s="319"/>
      <c r="I57" s="320"/>
    </row>
    <row r="58" spans="1:9" s="3" customFormat="1" ht="16.5" customHeight="1">
      <c r="A58" s="317" t="s">
        <v>58</v>
      </c>
      <c r="B58" s="315"/>
      <c r="C58" s="315"/>
      <c r="D58" s="316"/>
      <c r="E58" s="109"/>
      <c r="F58" s="318"/>
      <c r="G58" s="319"/>
      <c r="H58" s="319"/>
      <c r="I58" s="320"/>
    </row>
    <row r="59" spans="1:9" s="3" customFormat="1" ht="16.5" customHeight="1">
      <c r="A59" s="317" t="s">
        <v>59</v>
      </c>
      <c r="B59" s="315"/>
      <c r="C59" s="315"/>
      <c r="D59" s="316"/>
      <c r="E59" s="109"/>
      <c r="F59" s="318"/>
      <c r="G59" s="319"/>
      <c r="H59" s="319"/>
      <c r="I59" s="320"/>
    </row>
    <row r="60" spans="1:9" s="3" customFormat="1" ht="15" customHeight="1">
      <c r="A60" s="110" t="s">
        <v>157</v>
      </c>
      <c r="B60" s="111"/>
      <c r="C60" s="111"/>
      <c r="D60" s="111"/>
      <c r="E60" s="116">
        <f>SUM(E49:E59)</f>
        <v>0</v>
      </c>
      <c r="F60" s="114"/>
      <c r="G60" s="112"/>
      <c r="H60" s="112"/>
      <c r="I60" s="108"/>
    </row>
    <row r="61" spans="1:9" s="12" customFormat="1" ht="6.6" customHeight="1">
      <c r="A61" s="22"/>
      <c r="B61" s="3"/>
      <c r="C61" s="3"/>
      <c r="D61" s="3"/>
      <c r="E61" s="4"/>
      <c r="F61" s="4"/>
      <c r="G61" s="4"/>
      <c r="H61" s="4"/>
      <c r="I61" s="117"/>
    </row>
    <row r="62" spans="1:9" s="3" customFormat="1" ht="14.45" customHeight="1">
      <c r="A62" s="110" t="s">
        <v>158</v>
      </c>
      <c r="B62" s="111"/>
      <c r="C62" s="111"/>
      <c r="D62" s="111"/>
      <c r="E62" s="115" t="s">
        <v>4</v>
      </c>
      <c r="F62" s="111"/>
      <c r="G62" s="111"/>
      <c r="H62" s="111"/>
      <c r="I62" s="149"/>
    </row>
    <row r="63" spans="1:9" s="3" customFormat="1" ht="16.5" customHeight="1">
      <c r="A63" s="317" t="s">
        <v>60</v>
      </c>
      <c r="B63" s="315"/>
      <c r="C63" s="315"/>
      <c r="D63" s="316"/>
      <c r="E63" s="109"/>
      <c r="F63" s="318"/>
      <c r="G63" s="319"/>
      <c r="H63" s="319"/>
      <c r="I63" s="320"/>
    </row>
    <row r="64" spans="1:9" s="3" customFormat="1" ht="16.5" customHeight="1">
      <c r="A64" s="317" t="s">
        <v>61</v>
      </c>
      <c r="B64" s="315"/>
      <c r="C64" s="315"/>
      <c r="D64" s="316"/>
      <c r="E64" s="109"/>
      <c r="F64" s="318"/>
      <c r="G64" s="319"/>
      <c r="H64" s="319"/>
      <c r="I64" s="320"/>
    </row>
    <row r="65" spans="1:9" s="3" customFormat="1" ht="16.5" customHeight="1">
      <c r="A65" s="317" t="s">
        <v>62</v>
      </c>
      <c r="B65" s="315"/>
      <c r="C65" s="315"/>
      <c r="D65" s="316"/>
      <c r="E65" s="109"/>
      <c r="F65" s="318"/>
      <c r="G65" s="319"/>
      <c r="H65" s="319"/>
      <c r="I65" s="320"/>
    </row>
    <row r="66" spans="1:9" s="3" customFormat="1" ht="16.5" customHeight="1">
      <c r="A66" s="317" t="s">
        <v>63</v>
      </c>
      <c r="B66" s="315"/>
      <c r="C66" s="315"/>
      <c r="D66" s="316"/>
      <c r="E66" s="109"/>
      <c r="F66" s="318"/>
      <c r="G66" s="319"/>
      <c r="H66" s="319"/>
      <c r="I66" s="320"/>
    </row>
    <row r="67" spans="1:9" s="3" customFormat="1" ht="27" customHeight="1">
      <c r="A67" s="321" t="s">
        <v>203</v>
      </c>
      <c r="B67" s="315"/>
      <c r="C67" s="315"/>
      <c r="D67" s="316"/>
      <c r="E67" s="109"/>
      <c r="F67" s="318"/>
      <c r="G67" s="319"/>
      <c r="H67" s="319"/>
      <c r="I67" s="320"/>
    </row>
    <row r="68" spans="1:9" s="3" customFormat="1" ht="16.5" customHeight="1">
      <c r="A68" s="317" t="s">
        <v>64</v>
      </c>
      <c r="B68" s="315"/>
      <c r="C68" s="315"/>
      <c r="D68" s="316"/>
      <c r="E68" s="109"/>
      <c r="F68" s="318"/>
      <c r="G68" s="319"/>
      <c r="H68" s="319"/>
      <c r="I68" s="320"/>
    </row>
    <row r="69" spans="1:9" s="3" customFormat="1" ht="16.5" customHeight="1">
      <c r="A69" s="317" t="s">
        <v>65</v>
      </c>
      <c r="B69" s="315"/>
      <c r="C69" s="315"/>
      <c r="D69" s="316"/>
      <c r="E69" s="109"/>
      <c r="F69" s="318"/>
      <c r="G69" s="319"/>
      <c r="H69" s="319"/>
      <c r="I69" s="320"/>
    </row>
    <row r="70" spans="1:9" s="3" customFormat="1" ht="16.5" customHeight="1">
      <c r="A70" s="317" t="s">
        <v>66</v>
      </c>
      <c r="B70" s="315"/>
      <c r="C70" s="315"/>
      <c r="D70" s="316"/>
      <c r="E70" s="109"/>
      <c r="F70" s="318"/>
      <c r="G70" s="319"/>
      <c r="H70" s="319"/>
      <c r="I70" s="320"/>
    </row>
    <row r="71" spans="1:9" s="3" customFormat="1" ht="16.5" customHeight="1">
      <c r="A71" s="317" t="s">
        <v>67</v>
      </c>
      <c r="B71" s="315"/>
      <c r="C71" s="315"/>
      <c r="D71" s="316"/>
      <c r="E71" s="109"/>
      <c r="F71" s="318"/>
      <c r="G71" s="319"/>
      <c r="H71" s="319"/>
      <c r="I71" s="320"/>
    </row>
    <row r="72" spans="1:9" s="3" customFormat="1" ht="16.5" customHeight="1">
      <c r="A72" s="317" t="s">
        <v>68</v>
      </c>
      <c r="B72" s="315"/>
      <c r="C72" s="315"/>
      <c r="D72" s="316"/>
      <c r="E72" s="109"/>
      <c r="F72" s="318"/>
      <c r="G72" s="319"/>
      <c r="H72" s="319"/>
      <c r="I72" s="320"/>
    </row>
    <row r="73" spans="1:9" s="3" customFormat="1" ht="16.5" customHeight="1">
      <c r="A73" s="317" t="s">
        <v>69</v>
      </c>
      <c r="B73" s="315"/>
      <c r="C73" s="315"/>
      <c r="D73" s="316"/>
      <c r="E73" s="109"/>
      <c r="F73" s="318"/>
      <c r="G73" s="319"/>
      <c r="H73" s="319"/>
      <c r="I73" s="320"/>
    </row>
    <row r="74" spans="1:9" s="3" customFormat="1" ht="16.5" customHeight="1">
      <c r="A74" s="317" t="s">
        <v>70</v>
      </c>
      <c r="B74" s="315"/>
      <c r="C74" s="315"/>
      <c r="D74" s="316"/>
      <c r="E74" s="109"/>
      <c r="F74" s="318"/>
      <c r="G74" s="319"/>
      <c r="H74" s="319"/>
      <c r="I74" s="320"/>
    </row>
    <row r="75" spans="1:9" s="3" customFormat="1" ht="28.5" customHeight="1">
      <c r="A75" s="321" t="s">
        <v>202</v>
      </c>
      <c r="B75" s="315"/>
      <c r="C75" s="315"/>
      <c r="D75" s="316"/>
      <c r="E75" s="279">
        <f>+'Salaires et avantages'!E42</f>
        <v>0</v>
      </c>
      <c r="F75" s="344" t="s">
        <v>52</v>
      </c>
      <c r="G75" s="345"/>
      <c r="H75" s="345"/>
      <c r="I75" s="346"/>
    </row>
    <row r="76" spans="1:9" s="3" customFormat="1" ht="16.5" customHeight="1">
      <c r="A76" s="314" t="s">
        <v>112</v>
      </c>
      <c r="B76" s="315"/>
      <c r="C76" s="315"/>
      <c r="D76" s="316"/>
      <c r="E76" s="109"/>
      <c r="F76" s="318"/>
      <c r="G76" s="319"/>
      <c r="H76" s="319"/>
      <c r="I76" s="320"/>
    </row>
    <row r="77" spans="1:9" s="3" customFormat="1" ht="16.5" customHeight="1">
      <c r="A77" s="317" t="s">
        <v>71</v>
      </c>
      <c r="B77" s="315"/>
      <c r="C77" s="315"/>
      <c r="D77" s="316"/>
      <c r="E77" s="109"/>
      <c r="F77" s="318"/>
      <c r="G77" s="319"/>
      <c r="H77" s="319"/>
      <c r="I77" s="320"/>
    </row>
    <row r="78" spans="1:9" s="3" customFormat="1" ht="16.5" customHeight="1">
      <c r="A78" s="317" t="s">
        <v>72</v>
      </c>
      <c r="B78" s="315"/>
      <c r="C78" s="315"/>
      <c r="D78" s="316"/>
      <c r="E78" s="109"/>
      <c r="F78" s="318"/>
      <c r="G78" s="319"/>
      <c r="H78" s="319"/>
      <c r="I78" s="320"/>
    </row>
    <row r="79" spans="1:9" s="3" customFormat="1" ht="16.5" customHeight="1">
      <c r="A79" s="317" t="s">
        <v>73</v>
      </c>
      <c r="B79" s="315"/>
      <c r="C79" s="315"/>
      <c r="D79" s="316"/>
      <c r="E79" s="109"/>
      <c r="F79" s="318"/>
      <c r="G79" s="319"/>
      <c r="H79" s="319"/>
      <c r="I79" s="320"/>
    </row>
    <row r="80" spans="1:9" s="3" customFormat="1" ht="16.5" customHeight="1">
      <c r="A80" s="317" t="s">
        <v>74</v>
      </c>
      <c r="B80" s="315"/>
      <c r="C80" s="315"/>
      <c r="D80" s="316"/>
      <c r="E80" s="109"/>
      <c r="F80" s="318"/>
      <c r="G80" s="319"/>
      <c r="H80" s="319"/>
      <c r="I80" s="320"/>
    </row>
    <row r="81" spans="1:85" s="3" customFormat="1" ht="16.5" customHeight="1">
      <c r="A81" s="317" t="s">
        <v>75</v>
      </c>
      <c r="B81" s="315"/>
      <c r="C81" s="315"/>
      <c r="D81" s="316"/>
      <c r="E81" s="109"/>
      <c r="F81" s="318"/>
      <c r="G81" s="319"/>
      <c r="H81" s="319"/>
      <c r="I81" s="320"/>
    </row>
    <row r="82" spans="1:85" s="3" customFormat="1" ht="16.5" customHeight="1">
      <c r="A82" s="317" t="s">
        <v>76</v>
      </c>
      <c r="B82" s="315"/>
      <c r="C82" s="315"/>
      <c r="D82" s="316"/>
      <c r="E82" s="109"/>
      <c r="F82" s="318"/>
      <c r="G82" s="319"/>
      <c r="H82" s="319"/>
      <c r="I82" s="320"/>
    </row>
    <row r="83" spans="1:85" s="3" customFormat="1" ht="16.5" customHeight="1">
      <c r="A83" s="317" t="s">
        <v>77</v>
      </c>
      <c r="B83" s="315"/>
      <c r="C83" s="315"/>
      <c r="D83" s="316"/>
      <c r="E83" s="109"/>
      <c r="F83" s="318"/>
      <c r="G83" s="319"/>
      <c r="H83" s="319"/>
      <c r="I83" s="320"/>
    </row>
    <row r="84" spans="1:85" s="3" customFormat="1" ht="16.5" customHeight="1">
      <c r="A84" s="377" t="s">
        <v>59</v>
      </c>
      <c r="B84" s="378"/>
      <c r="C84" s="378"/>
      <c r="D84" s="379"/>
      <c r="E84" s="109"/>
      <c r="F84" s="318"/>
      <c r="G84" s="319"/>
      <c r="H84" s="319"/>
      <c r="I84" s="320"/>
    </row>
    <row r="85" spans="1:85" s="3" customFormat="1" ht="15" customHeight="1">
      <c r="A85" s="347" t="s">
        <v>159</v>
      </c>
      <c r="B85" s="348"/>
      <c r="C85" s="112"/>
      <c r="D85" s="108"/>
      <c r="E85" s="116">
        <f>SUM(E63:E84)</f>
        <v>0</v>
      </c>
      <c r="F85" s="114"/>
      <c r="G85" s="112"/>
      <c r="H85" s="112"/>
      <c r="I85" s="108"/>
    </row>
    <row r="86" spans="1:85" s="12" customFormat="1" ht="6.6" customHeight="1">
      <c r="A86" s="22"/>
      <c r="B86" s="3"/>
      <c r="C86" s="3"/>
      <c r="D86" s="3"/>
      <c r="E86" s="4"/>
      <c r="F86" s="4"/>
      <c r="G86" s="4"/>
      <c r="H86" s="4"/>
      <c r="I86" s="117"/>
    </row>
    <row r="87" spans="1:85" s="3" customFormat="1" ht="21.95" customHeight="1">
      <c r="A87" s="122" t="s">
        <v>78</v>
      </c>
      <c r="B87" s="123"/>
      <c r="C87" s="123"/>
      <c r="D87" s="150"/>
      <c r="E87" s="127">
        <f>+E46+E60+E85</f>
        <v>0</v>
      </c>
      <c r="F87" s="124"/>
      <c r="G87" s="125"/>
      <c r="H87" s="125"/>
      <c r="I87" s="126"/>
    </row>
    <row r="88" spans="1:85" s="3" customFormat="1" ht="18.95" customHeight="1">
      <c r="A88" s="110" t="s">
        <v>79</v>
      </c>
      <c r="B88" s="111"/>
      <c r="C88" s="111"/>
      <c r="D88" s="111"/>
      <c r="E88" s="154" t="e">
        <f>E39-E87</f>
        <v>#VALUE!</v>
      </c>
      <c r="F88" s="111"/>
      <c r="G88" s="111"/>
      <c r="H88" s="111"/>
      <c r="I88" s="149"/>
    </row>
    <row r="89" spans="1:85" s="148" customFormat="1" ht="6.75" customHeight="1">
      <c r="A89" s="143"/>
      <c r="B89" s="144"/>
      <c r="C89" s="145"/>
      <c r="D89" s="145"/>
      <c r="E89" s="146"/>
      <c r="F89" s="146"/>
      <c r="G89" s="146"/>
      <c r="H89" s="146"/>
      <c r="I89" s="147"/>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row>
    <row r="90" spans="1:85" s="148" customFormat="1" ht="6.75" customHeight="1">
      <c r="A90" s="143"/>
      <c r="B90" s="144"/>
      <c r="C90" s="145"/>
      <c r="D90" s="145"/>
      <c r="E90" s="146"/>
      <c r="F90" s="146"/>
      <c r="G90" s="146"/>
      <c r="H90" s="146"/>
      <c r="I90" s="147"/>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row>
    <row r="91" spans="1:85" s="3" customFormat="1" ht="21.95" customHeight="1">
      <c r="A91" s="234" t="s">
        <v>168</v>
      </c>
      <c r="B91" s="235"/>
      <c r="C91" s="235"/>
      <c r="D91" s="235"/>
      <c r="E91" s="236"/>
      <c r="F91" s="237"/>
      <c r="G91" s="237"/>
      <c r="H91" s="237"/>
      <c r="I91" s="238"/>
    </row>
    <row r="92" spans="1:85" s="3" customFormat="1" ht="16.5" customHeight="1">
      <c r="A92" s="277" t="s">
        <v>128</v>
      </c>
      <c r="B92" s="239"/>
      <c r="C92" s="239"/>
      <c r="D92" s="240"/>
      <c r="E92" s="241">
        <f>+'Allocation des fonds'!H63</f>
        <v>0</v>
      </c>
      <c r="F92" s="412"/>
      <c r="G92" s="413"/>
      <c r="H92" s="413"/>
      <c r="I92" s="414"/>
    </row>
    <row r="93" spans="1:85" s="3" customFormat="1" ht="16.5" customHeight="1">
      <c r="A93" s="270" t="s">
        <v>97</v>
      </c>
      <c r="B93" s="239"/>
      <c r="C93" s="239"/>
      <c r="D93" s="240"/>
      <c r="E93" s="241">
        <f>+'Allocation des fonds'!H64</f>
        <v>6000</v>
      </c>
      <c r="F93" s="412"/>
      <c r="G93" s="413"/>
      <c r="H93" s="413"/>
      <c r="I93" s="414"/>
    </row>
    <row r="94" spans="1:85" s="3" customFormat="1" ht="16.5" customHeight="1">
      <c r="A94" s="277" t="s">
        <v>119</v>
      </c>
      <c r="B94" s="239"/>
      <c r="C94" s="239"/>
      <c r="D94" s="240"/>
      <c r="E94" s="241" t="e">
        <f>(-'Allocation des fonds'!H65)</f>
        <v>#VALUE!</v>
      </c>
      <c r="F94" s="402" t="s">
        <v>160</v>
      </c>
      <c r="G94" s="403"/>
      <c r="H94" s="403"/>
      <c r="I94" s="404"/>
    </row>
    <row r="95" spans="1:85" s="3" customFormat="1" ht="21.6" customHeight="1" thickBot="1">
      <c r="A95" s="242" t="s">
        <v>105</v>
      </c>
      <c r="B95" s="243"/>
      <c r="C95" s="243"/>
      <c r="D95" s="244"/>
      <c r="E95" s="245" t="e">
        <f>SUM(E92:E94)</f>
        <v>#VALUE!</v>
      </c>
      <c r="F95" s="246"/>
      <c r="G95" s="247"/>
      <c r="H95" s="247"/>
      <c r="I95" s="248"/>
    </row>
    <row r="96" spans="1:85" s="12" customFormat="1" ht="6.6" customHeight="1" thickTop="1">
      <c r="A96" s="22"/>
      <c r="B96" s="3"/>
      <c r="C96" s="3"/>
      <c r="D96" s="3"/>
      <c r="E96" s="4"/>
      <c r="F96" s="4"/>
      <c r="G96" s="4"/>
      <c r="H96" s="4"/>
      <c r="I96" s="117"/>
    </row>
    <row r="97" spans="1:9" s="3" customFormat="1" ht="16.5" hidden="1" customHeight="1" outlineLevel="1">
      <c r="A97" s="249" t="s">
        <v>5</v>
      </c>
      <c r="B97" s="250"/>
      <c r="C97" s="250"/>
      <c r="D97" s="251"/>
      <c r="E97" s="252">
        <f>+E87</f>
        <v>0</v>
      </c>
      <c r="F97" s="249"/>
      <c r="G97" s="250"/>
      <c r="H97" s="250"/>
      <c r="I97" s="251"/>
    </row>
    <row r="98" spans="1:9" s="3" customFormat="1" ht="16.5" hidden="1" customHeight="1" outlineLevel="1">
      <c r="A98" s="249" t="s">
        <v>6</v>
      </c>
      <c r="B98" s="250"/>
      <c r="C98" s="250"/>
      <c r="D98" s="251"/>
      <c r="E98" s="252" t="e">
        <f>+E95-E97</f>
        <v>#VALUE!</v>
      </c>
      <c r="F98" s="249"/>
      <c r="G98" s="250"/>
      <c r="H98" s="250"/>
      <c r="I98" s="251"/>
    </row>
    <row r="99" spans="1:9" ht="18.600000000000001" customHeight="1" collapsed="1">
      <c r="A99" s="3"/>
      <c r="B99" s="3"/>
      <c r="C99" s="3"/>
      <c r="D99" s="3"/>
      <c r="E99" s="4"/>
      <c r="F99" s="4"/>
      <c r="G99" s="4"/>
      <c r="H99" s="4"/>
      <c r="I99" s="3"/>
    </row>
    <row r="100" spans="1:9" ht="18.600000000000001" customHeight="1">
      <c r="A100" s="3"/>
      <c r="B100" s="3"/>
      <c r="C100" s="3"/>
      <c r="D100" s="3"/>
      <c r="E100" s="4"/>
      <c r="F100" s="4"/>
      <c r="G100" s="4"/>
      <c r="H100" s="4"/>
      <c r="I100" s="3"/>
    </row>
    <row r="101" spans="1:9" ht="18.600000000000001" customHeight="1">
      <c r="A101" s="3"/>
      <c r="B101" s="3"/>
      <c r="C101" s="3"/>
      <c r="D101" s="3"/>
      <c r="E101" s="4"/>
      <c r="F101" s="4"/>
      <c r="G101" s="4"/>
      <c r="H101" s="4"/>
      <c r="I101" s="3"/>
    </row>
    <row r="102" spans="1:9" ht="18.600000000000001" customHeight="1">
      <c r="A102" s="3"/>
      <c r="B102" s="3"/>
      <c r="C102" s="3"/>
      <c r="D102" s="3"/>
      <c r="E102" s="4"/>
      <c r="F102" s="4"/>
      <c r="G102" s="4"/>
      <c r="H102" s="4"/>
      <c r="I102" s="3"/>
    </row>
    <row r="103" spans="1:9" ht="18.600000000000001" customHeight="1">
      <c r="A103" s="3"/>
      <c r="B103" s="3"/>
      <c r="C103" s="3"/>
      <c r="D103" s="3"/>
      <c r="E103" s="4"/>
      <c r="F103" s="4"/>
      <c r="G103" s="4"/>
      <c r="H103" s="4"/>
      <c r="I103" s="3"/>
    </row>
    <row r="104" spans="1:9" ht="18.600000000000001" customHeight="1">
      <c r="A104" s="3"/>
      <c r="B104" s="3"/>
      <c r="C104" s="3"/>
      <c r="D104" s="3"/>
      <c r="E104" s="4"/>
      <c r="F104" s="4"/>
      <c r="G104" s="4"/>
      <c r="H104" s="4"/>
      <c r="I104" s="3"/>
    </row>
    <row r="105" spans="1:9" ht="18.600000000000001" customHeight="1">
      <c r="A105" s="3"/>
      <c r="B105" s="3"/>
      <c r="C105" s="3"/>
      <c r="D105" s="3"/>
      <c r="E105" s="4"/>
      <c r="F105" s="4"/>
      <c r="G105" s="4"/>
      <c r="H105" s="4"/>
      <c r="I105" s="3"/>
    </row>
    <row r="106" spans="1:9" ht="18.600000000000001" customHeight="1">
      <c r="A106" s="3"/>
      <c r="B106" s="3"/>
      <c r="C106" s="3"/>
      <c r="D106" s="3"/>
      <c r="E106" s="4"/>
      <c r="F106" s="4"/>
      <c r="G106" s="4"/>
      <c r="H106" s="4"/>
      <c r="I106" s="3"/>
    </row>
    <row r="107" spans="1:9" ht="18.600000000000001" customHeight="1">
      <c r="A107" s="3"/>
      <c r="B107" s="3"/>
      <c r="C107" s="3"/>
      <c r="D107" s="3"/>
      <c r="E107" s="4"/>
      <c r="F107" s="4"/>
      <c r="G107" s="4"/>
      <c r="H107" s="4"/>
      <c r="I107" s="3"/>
    </row>
    <row r="108" spans="1:9" ht="18.600000000000001" customHeight="1">
      <c r="A108" s="3"/>
      <c r="B108" s="3"/>
      <c r="C108" s="3"/>
      <c r="D108" s="3"/>
      <c r="E108" s="4"/>
      <c r="F108" s="4"/>
      <c r="G108" s="4"/>
      <c r="H108" s="4"/>
      <c r="I108" s="3"/>
    </row>
    <row r="109" spans="1:9" ht="18.600000000000001" customHeight="1">
      <c r="A109" s="3"/>
      <c r="B109" s="3"/>
      <c r="C109" s="3"/>
      <c r="D109" s="3"/>
      <c r="E109" s="4"/>
      <c r="F109" s="4"/>
      <c r="G109" s="4"/>
      <c r="H109" s="4"/>
      <c r="I109" s="3"/>
    </row>
    <row r="110" spans="1:9" ht="18.600000000000001" customHeight="1">
      <c r="A110" s="3"/>
      <c r="B110" s="3"/>
      <c r="C110" s="3"/>
      <c r="D110" s="3"/>
      <c r="E110" s="4"/>
      <c r="F110" s="4"/>
      <c r="G110" s="4"/>
      <c r="H110" s="4"/>
      <c r="I110" s="3"/>
    </row>
    <row r="111" spans="1:9" ht="18.600000000000001" customHeight="1">
      <c r="A111" s="3"/>
      <c r="B111" s="3"/>
      <c r="C111" s="3"/>
      <c r="D111" s="3"/>
      <c r="E111" s="4"/>
      <c r="F111" s="4"/>
      <c r="G111" s="4"/>
      <c r="H111" s="4"/>
      <c r="I111" s="3"/>
    </row>
    <row r="112" spans="1:9" ht="18.600000000000001" customHeight="1">
      <c r="A112" s="3"/>
      <c r="B112" s="3"/>
      <c r="C112" s="3"/>
      <c r="D112" s="3"/>
      <c r="E112" s="4"/>
      <c r="F112" s="4"/>
      <c r="G112" s="4"/>
      <c r="H112" s="4"/>
      <c r="I112" s="3"/>
    </row>
    <row r="113" spans="1:9" ht="18.600000000000001" customHeight="1">
      <c r="A113" s="3"/>
      <c r="B113" s="3"/>
      <c r="C113" s="3"/>
      <c r="D113" s="3"/>
      <c r="E113" s="4"/>
      <c r="F113" s="4"/>
      <c r="G113" s="4"/>
      <c r="H113" s="4"/>
      <c r="I113" s="3"/>
    </row>
    <row r="114" spans="1:9" ht="18.600000000000001" customHeight="1">
      <c r="A114" s="3"/>
      <c r="B114" s="3"/>
      <c r="C114" s="3"/>
      <c r="D114" s="3"/>
      <c r="E114" s="4"/>
      <c r="F114" s="4"/>
      <c r="G114" s="4"/>
      <c r="H114" s="4"/>
      <c r="I114" s="3"/>
    </row>
    <row r="115" spans="1:9" ht="18.600000000000001" customHeight="1">
      <c r="A115" s="3"/>
      <c r="B115" s="3"/>
      <c r="C115" s="3"/>
      <c r="D115" s="3"/>
      <c r="E115" s="4"/>
      <c r="F115" s="4"/>
      <c r="G115" s="4"/>
      <c r="H115" s="4"/>
      <c r="I115" s="3"/>
    </row>
    <row r="116" spans="1:9" ht="18.600000000000001" customHeight="1">
      <c r="A116" s="3"/>
      <c r="B116" s="3"/>
      <c r="C116" s="3"/>
      <c r="D116" s="3"/>
      <c r="E116" s="4"/>
      <c r="F116" s="4"/>
      <c r="G116" s="4"/>
      <c r="H116" s="4"/>
      <c r="I116" s="3"/>
    </row>
    <row r="117" spans="1:9" ht="18.600000000000001" customHeight="1">
      <c r="A117" s="3"/>
      <c r="B117" s="3"/>
      <c r="C117" s="3"/>
      <c r="D117" s="3"/>
      <c r="E117" s="4"/>
      <c r="F117" s="4"/>
      <c r="G117" s="4"/>
      <c r="H117" s="4"/>
      <c r="I117" s="3"/>
    </row>
    <row r="118" spans="1:9" ht="18.600000000000001" customHeight="1">
      <c r="A118" s="3"/>
      <c r="B118" s="3"/>
      <c r="C118" s="3"/>
      <c r="D118" s="3"/>
      <c r="E118" s="4"/>
      <c r="F118" s="4"/>
      <c r="G118" s="4"/>
      <c r="H118" s="4"/>
      <c r="I118" s="3"/>
    </row>
    <row r="119" spans="1:9" ht="18.600000000000001" customHeight="1">
      <c r="A119" s="3"/>
      <c r="B119" s="3"/>
      <c r="C119" s="3"/>
      <c r="D119" s="3"/>
      <c r="E119" s="4"/>
      <c r="F119" s="4"/>
      <c r="G119" s="4"/>
      <c r="H119" s="4"/>
      <c r="I119" s="3"/>
    </row>
    <row r="120" spans="1:9" ht="18.600000000000001" customHeight="1">
      <c r="A120" s="3"/>
      <c r="B120" s="3"/>
      <c r="C120" s="3"/>
      <c r="D120" s="3"/>
      <c r="E120" s="4"/>
      <c r="F120" s="4"/>
      <c r="G120" s="4"/>
      <c r="H120" s="4"/>
      <c r="I120" s="3"/>
    </row>
    <row r="121" spans="1:9" ht="18.600000000000001" customHeight="1">
      <c r="A121" s="3"/>
      <c r="B121" s="3"/>
      <c r="C121" s="3"/>
      <c r="D121" s="3"/>
      <c r="E121" s="4"/>
      <c r="F121" s="4"/>
      <c r="G121" s="4"/>
      <c r="H121" s="4"/>
      <c r="I121" s="3"/>
    </row>
    <row r="122" spans="1:9" ht="18.600000000000001" customHeight="1">
      <c r="A122" s="3"/>
      <c r="B122" s="3"/>
      <c r="C122" s="3"/>
      <c r="D122" s="3"/>
      <c r="E122" s="4"/>
      <c r="F122" s="4"/>
      <c r="G122" s="4"/>
      <c r="H122" s="4"/>
      <c r="I122" s="3"/>
    </row>
    <row r="123" spans="1:9" ht="18.600000000000001" customHeight="1">
      <c r="A123" s="3"/>
      <c r="B123" s="3"/>
      <c r="C123" s="3"/>
      <c r="D123" s="3"/>
      <c r="E123" s="4"/>
      <c r="F123" s="4"/>
      <c r="G123" s="4"/>
      <c r="H123" s="4"/>
      <c r="I123" s="3"/>
    </row>
    <row r="124" spans="1:9" ht="18.600000000000001" customHeight="1">
      <c r="A124" s="3"/>
      <c r="B124" s="3"/>
      <c r="C124" s="3"/>
      <c r="D124" s="3"/>
      <c r="E124" s="4"/>
      <c r="F124" s="4"/>
      <c r="G124" s="4"/>
      <c r="H124" s="4"/>
      <c r="I124" s="3"/>
    </row>
    <row r="125" spans="1:9" ht="18.600000000000001" customHeight="1">
      <c r="A125" s="3"/>
      <c r="B125" s="3"/>
      <c r="C125" s="3"/>
      <c r="D125" s="3"/>
      <c r="E125" s="4"/>
      <c r="F125" s="4"/>
      <c r="G125" s="4"/>
      <c r="H125" s="4"/>
      <c r="I125" s="3"/>
    </row>
    <row r="126" spans="1:9" ht="18.600000000000001" customHeight="1">
      <c r="A126" s="3"/>
      <c r="B126" s="3"/>
      <c r="C126" s="3"/>
      <c r="D126" s="3"/>
      <c r="E126" s="4"/>
      <c r="F126" s="4"/>
      <c r="G126" s="4"/>
      <c r="H126" s="4"/>
      <c r="I126" s="3"/>
    </row>
    <row r="127" spans="1:9" ht="18.600000000000001" customHeight="1">
      <c r="A127" s="3"/>
      <c r="B127" s="3"/>
      <c r="C127" s="3"/>
      <c r="D127" s="3"/>
      <c r="E127" s="4"/>
      <c r="F127" s="4"/>
      <c r="G127" s="4"/>
      <c r="H127" s="4"/>
      <c r="I127" s="3"/>
    </row>
    <row r="128" spans="1:9" ht="18.600000000000001" customHeight="1">
      <c r="A128" s="3"/>
      <c r="B128" s="3"/>
      <c r="C128" s="3"/>
      <c r="D128" s="3"/>
      <c r="E128" s="4"/>
      <c r="F128" s="4"/>
      <c r="G128" s="4"/>
      <c r="H128" s="4"/>
      <c r="I128" s="3"/>
    </row>
    <row r="129" spans="1:9" ht="18.600000000000001" customHeight="1">
      <c r="A129" s="3"/>
      <c r="B129" s="3"/>
      <c r="C129" s="3"/>
      <c r="D129" s="3"/>
      <c r="E129" s="4"/>
      <c r="F129" s="4"/>
      <c r="G129" s="4"/>
      <c r="H129" s="4"/>
      <c r="I129" s="3"/>
    </row>
    <row r="130" spans="1:9" ht="18.600000000000001" customHeight="1">
      <c r="A130" s="3"/>
      <c r="B130" s="3"/>
      <c r="C130" s="3"/>
      <c r="D130" s="3"/>
      <c r="E130" s="4"/>
      <c r="F130" s="4"/>
      <c r="G130" s="4"/>
      <c r="H130" s="4"/>
      <c r="I130" s="3"/>
    </row>
    <row r="131" spans="1:9" ht="18.600000000000001" customHeight="1">
      <c r="A131" s="3"/>
      <c r="B131" s="3"/>
      <c r="C131" s="3"/>
      <c r="D131" s="3"/>
      <c r="E131" s="4"/>
      <c r="F131" s="4"/>
      <c r="G131" s="4"/>
      <c r="H131" s="4"/>
      <c r="I131" s="3"/>
    </row>
    <row r="132" spans="1:9" ht="18.600000000000001" customHeight="1">
      <c r="A132" s="3"/>
      <c r="B132" s="3"/>
      <c r="C132" s="3"/>
      <c r="D132" s="3"/>
      <c r="E132" s="4"/>
      <c r="F132" s="4"/>
      <c r="G132" s="4"/>
      <c r="H132" s="4"/>
      <c r="I132" s="3"/>
    </row>
    <row r="133" spans="1:9" ht="18.600000000000001" customHeight="1">
      <c r="A133" s="3"/>
      <c r="B133" s="3"/>
      <c r="C133" s="3"/>
      <c r="D133" s="3"/>
      <c r="E133" s="4"/>
      <c r="F133" s="4"/>
      <c r="G133" s="4"/>
      <c r="H133" s="4"/>
      <c r="I133" s="3"/>
    </row>
    <row r="134" spans="1:9" ht="18.600000000000001" customHeight="1">
      <c r="A134" s="3"/>
      <c r="B134" s="3"/>
      <c r="C134" s="3"/>
      <c r="D134" s="3"/>
      <c r="E134" s="4"/>
      <c r="F134" s="4"/>
      <c r="G134" s="4"/>
      <c r="H134" s="4"/>
      <c r="I134" s="3"/>
    </row>
    <row r="135" spans="1:9" ht="18.600000000000001" customHeight="1">
      <c r="A135" s="3"/>
      <c r="B135" s="3"/>
      <c r="C135" s="3"/>
      <c r="D135" s="3"/>
      <c r="E135" s="4"/>
      <c r="F135" s="4"/>
      <c r="G135" s="4"/>
      <c r="H135" s="4"/>
      <c r="I135" s="3"/>
    </row>
    <row r="136" spans="1:9" ht="18.600000000000001" customHeight="1">
      <c r="A136" s="3"/>
      <c r="B136" s="3"/>
      <c r="C136" s="3"/>
      <c r="D136" s="3"/>
      <c r="E136" s="4"/>
      <c r="F136" s="4"/>
      <c r="G136" s="4"/>
      <c r="H136" s="4"/>
      <c r="I136" s="3"/>
    </row>
    <row r="137" spans="1:9" ht="18.600000000000001" customHeight="1">
      <c r="A137" s="3"/>
      <c r="B137" s="3"/>
      <c r="C137" s="3"/>
      <c r="D137" s="3"/>
      <c r="E137" s="4"/>
      <c r="F137" s="4"/>
      <c r="G137" s="4"/>
      <c r="H137" s="4"/>
      <c r="I137" s="3"/>
    </row>
    <row r="138" spans="1:9" ht="18.600000000000001" customHeight="1">
      <c r="A138" s="3"/>
      <c r="B138" s="3"/>
      <c r="C138" s="3"/>
      <c r="D138" s="3"/>
      <c r="E138" s="4"/>
      <c r="F138" s="4"/>
      <c r="G138" s="4"/>
      <c r="H138" s="4"/>
      <c r="I138" s="3"/>
    </row>
    <row r="139" spans="1:9" ht="18.600000000000001" customHeight="1">
      <c r="A139" s="3"/>
      <c r="B139" s="3"/>
      <c r="C139" s="3"/>
      <c r="D139" s="3"/>
      <c r="E139" s="4"/>
      <c r="F139" s="4"/>
      <c r="G139" s="4"/>
      <c r="H139" s="4"/>
      <c r="I139" s="3"/>
    </row>
    <row r="140" spans="1:9" ht="18.600000000000001" customHeight="1">
      <c r="A140" s="3"/>
      <c r="B140" s="3"/>
      <c r="C140" s="3"/>
      <c r="D140" s="3"/>
      <c r="E140" s="4"/>
      <c r="F140" s="4"/>
      <c r="G140" s="4"/>
      <c r="H140" s="4"/>
      <c r="I140" s="3"/>
    </row>
    <row r="141" spans="1:9" ht="18.600000000000001" customHeight="1">
      <c r="A141" s="3"/>
      <c r="B141" s="3"/>
      <c r="C141" s="3"/>
      <c r="D141" s="3"/>
      <c r="E141" s="4"/>
      <c r="F141" s="4"/>
      <c r="G141" s="4"/>
      <c r="H141" s="4"/>
      <c r="I141" s="3"/>
    </row>
    <row r="142" spans="1:9" ht="18.600000000000001" customHeight="1">
      <c r="A142" s="3"/>
      <c r="B142" s="3"/>
      <c r="C142" s="3"/>
      <c r="D142" s="3"/>
      <c r="E142" s="4"/>
      <c r="F142" s="4"/>
      <c r="G142" s="4"/>
      <c r="H142" s="4"/>
      <c r="I142" s="3"/>
    </row>
    <row r="143" spans="1:9" ht="18.600000000000001" customHeight="1">
      <c r="A143" s="3"/>
      <c r="B143" s="3"/>
      <c r="C143" s="3"/>
      <c r="D143" s="3"/>
      <c r="E143" s="4"/>
      <c r="F143" s="4"/>
      <c r="G143" s="4"/>
      <c r="H143" s="4"/>
      <c r="I143" s="3"/>
    </row>
    <row r="144" spans="1:9" ht="18.600000000000001" customHeight="1">
      <c r="A144" s="3"/>
      <c r="B144" s="3"/>
      <c r="C144" s="3"/>
      <c r="D144" s="3"/>
      <c r="E144" s="4"/>
      <c r="F144" s="4"/>
      <c r="G144" s="4"/>
      <c r="H144" s="4"/>
      <c r="I144" s="3"/>
    </row>
    <row r="145" spans="1:9" ht="18.600000000000001" customHeight="1">
      <c r="A145" s="3"/>
      <c r="B145" s="3"/>
      <c r="C145" s="3"/>
      <c r="D145" s="3"/>
      <c r="E145" s="4"/>
      <c r="F145" s="4"/>
      <c r="G145" s="4"/>
      <c r="H145" s="4"/>
      <c r="I145" s="3"/>
    </row>
    <row r="146" spans="1:9" ht="18.600000000000001" customHeight="1">
      <c r="A146" s="3"/>
      <c r="B146" s="3"/>
      <c r="C146" s="3"/>
      <c r="D146" s="3"/>
      <c r="E146" s="4"/>
      <c r="F146" s="4"/>
      <c r="G146" s="4"/>
      <c r="H146" s="4"/>
      <c r="I146" s="3"/>
    </row>
    <row r="147" spans="1:9" ht="18.600000000000001" customHeight="1">
      <c r="A147" s="3"/>
      <c r="B147" s="3"/>
      <c r="C147" s="3"/>
      <c r="D147" s="3"/>
      <c r="E147" s="4"/>
      <c r="F147" s="4"/>
      <c r="G147" s="4"/>
      <c r="H147" s="4"/>
      <c r="I147" s="3"/>
    </row>
    <row r="148" spans="1:9" ht="18.600000000000001" customHeight="1">
      <c r="A148" s="3"/>
      <c r="B148" s="3"/>
      <c r="C148" s="3"/>
      <c r="D148" s="3"/>
      <c r="E148" s="4"/>
      <c r="F148" s="4"/>
      <c r="G148" s="4"/>
      <c r="H148" s="4"/>
      <c r="I148" s="3"/>
    </row>
    <row r="149" spans="1:9" ht="18.600000000000001" customHeight="1">
      <c r="A149" s="3"/>
      <c r="B149" s="3"/>
      <c r="C149" s="3"/>
      <c r="D149" s="3"/>
      <c r="E149" s="4"/>
      <c r="F149" s="4"/>
      <c r="G149" s="4"/>
      <c r="H149" s="4"/>
      <c r="I149" s="3"/>
    </row>
    <row r="150" spans="1:9" ht="18.600000000000001" customHeight="1">
      <c r="A150" s="3"/>
      <c r="B150" s="3"/>
      <c r="C150" s="3"/>
      <c r="D150" s="3"/>
      <c r="E150" s="4"/>
      <c r="F150" s="4"/>
      <c r="G150" s="4"/>
      <c r="H150" s="4"/>
      <c r="I150" s="3"/>
    </row>
    <row r="151" spans="1:9" ht="18.600000000000001" customHeight="1">
      <c r="A151" s="3"/>
      <c r="B151" s="3"/>
      <c r="C151" s="3"/>
      <c r="D151" s="3"/>
      <c r="E151" s="4"/>
      <c r="F151" s="4"/>
      <c r="G151" s="4"/>
      <c r="H151" s="4"/>
      <c r="I151" s="3"/>
    </row>
    <row r="152" spans="1:9" ht="18.600000000000001" customHeight="1">
      <c r="A152" s="3"/>
      <c r="B152" s="3"/>
      <c r="C152" s="3"/>
      <c r="D152" s="3"/>
      <c r="E152" s="4"/>
      <c r="F152" s="4"/>
      <c r="G152" s="4"/>
      <c r="H152" s="4"/>
      <c r="I152" s="3"/>
    </row>
    <row r="153" spans="1:9" ht="18.600000000000001" customHeight="1">
      <c r="A153" s="3"/>
      <c r="B153" s="3"/>
      <c r="C153" s="3"/>
      <c r="D153" s="3"/>
      <c r="E153" s="4"/>
      <c r="F153" s="4"/>
      <c r="G153" s="4"/>
      <c r="H153" s="4"/>
      <c r="I153" s="3"/>
    </row>
    <row r="154" spans="1:9" ht="18.600000000000001" customHeight="1">
      <c r="A154" s="3"/>
      <c r="B154" s="3"/>
      <c r="C154" s="3"/>
      <c r="D154" s="3"/>
      <c r="E154" s="4"/>
      <c r="F154" s="4"/>
      <c r="G154" s="4"/>
      <c r="H154" s="4"/>
      <c r="I154" s="3"/>
    </row>
    <row r="155" spans="1:9" ht="18.600000000000001" customHeight="1">
      <c r="A155" s="3"/>
      <c r="B155" s="3"/>
      <c r="C155" s="3"/>
      <c r="D155" s="3"/>
      <c r="E155" s="4"/>
      <c r="F155" s="4"/>
      <c r="G155" s="4"/>
      <c r="H155" s="4"/>
      <c r="I155" s="3"/>
    </row>
    <row r="156" spans="1:9" ht="18.600000000000001" customHeight="1">
      <c r="A156" s="3"/>
      <c r="B156" s="3"/>
      <c r="C156" s="3"/>
      <c r="D156" s="3"/>
      <c r="E156" s="4"/>
      <c r="F156" s="4"/>
      <c r="G156" s="4"/>
      <c r="H156" s="4"/>
      <c r="I156" s="3"/>
    </row>
    <row r="157" spans="1:9" ht="18.600000000000001" customHeight="1">
      <c r="A157" s="3"/>
      <c r="B157" s="3"/>
      <c r="C157" s="3"/>
      <c r="D157" s="3"/>
      <c r="E157" s="4"/>
      <c r="F157" s="4"/>
      <c r="G157" s="4"/>
      <c r="H157" s="4"/>
      <c r="I157" s="3"/>
    </row>
    <row r="158" spans="1:9" ht="18.600000000000001" customHeight="1">
      <c r="A158" s="3"/>
      <c r="B158" s="3"/>
      <c r="C158" s="3"/>
      <c r="D158" s="3"/>
      <c r="E158" s="4"/>
      <c r="F158" s="4"/>
      <c r="G158" s="4"/>
      <c r="H158" s="4"/>
      <c r="I158" s="3"/>
    </row>
    <row r="159" spans="1:9" ht="18.600000000000001" customHeight="1">
      <c r="A159" s="3"/>
      <c r="B159" s="3"/>
      <c r="C159" s="3"/>
      <c r="D159" s="3"/>
      <c r="E159" s="4"/>
      <c r="F159" s="4"/>
      <c r="G159" s="4"/>
      <c r="H159" s="4"/>
      <c r="I159" s="3"/>
    </row>
    <row r="160" spans="1:9" ht="18.600000000000001" customHeight="1">
      <c r="A160" s="3"/>
      <c r="B160" s="3"/>
      <c r="C160" s="3"/>
      <c r="D160" s="3"/>
      <c r="E160" s="4"/>
      <c r="F160" s="4"/>
      <c r="G160" s="4"/>
      <c r="H160" s="4"/>
      <c r="I160" s="3"/>
    </row>
    <row r="161" spans="1:9" ht="18.600000000000001" customHeight="1">
      <c r="A161" s="3"/>
      <c r="B161" s="3"/>
      <c r="C161" s="3"/>
      <c r="D161" s="3"/>
      <c r="E161" s="4"/>
      <c r="F161" s="4"/>
      <c r="G161" s="4"/>
      <c r="H161" s="4"/>
      <c r="I161" s="3"/>
    </row>
    <row r="162" spans="1:9" ht="18.600000000000001" customHeight="1">
      <c r="A162" s="3"/>
      <c r="B162" s="3"/>
      <c r="C162" s="3"/>
      <c r="D162" s="3"/>
      <c r="E162" s="4"/>
      <c r="F162" s="4"/>
      <c r="G162" s="4"/>
      <c r="H162" s="4"/>
      <c r="I162" s="3"/>
    </row>
    <row r="163" spans="1:9" ht="18.600000000000001" customHeight="1">
      <c r="A163" s="3"/>
      <c r="B163" s="3"/>
      <c r="C163" s="3"/>
      <c r="D163" s="3"/>
      <c r="E163" s="4"/>
      <c r="F163" s="4"/>
      <c r="G163" s="4"/>
      <c r="H163" s="4"/>
      <c r="I163" s="3"/>
    </row>
    <row r="164" spans="1:9" ht="18.600000000000001" customHeight="1">
      <c r="A164" s="3"/>
      <c r="B164" s="3"/>
      <c r="C164" s="3"/>
      <c r="D164" s="3"/>
      <c r="E164" s="4"/>
      <c r="F164" s="4"/>
      <c r="G164" s="4"/>
      <c r="H164" s="4"/>
      <c r="I164" s="3"/>
    </row>
    <row r="165" spans="1:9" ht="18.600000000000001" customHeight="1">
      <c r="A165" s="3"/>
      <c r="B165" s="3"/>
      <c r="C165" s="3"/>
      <c r="D165" s="3"/>
      <c r="E165" s="4"/>
      <c r="F165" s="4"/>
      <c r="G165" s="4"/>
      <c r="H165" s="4"/>
      <c r="I165" s="3"/>
    </row>
    <row r="166" spans="1:9" ht="18.600000000000001" customHeight="1">
      <c r="A166" s="3"/>
      <c r="B166" s="3"/>
      <c r="C166" s="3"/>
      <c r="D166" s="3"/>
      <c r="E166" s="4"/>
      <c r="F166" s="4"/>
      <c r="G166" s="4"/>
      <c r="H166" s="4"/>
      <c r="I166" s="3"/>
    </row>
    <row r="167" spans="1:9" ht="18.600000000000001" customHeight="1">
      <c r="A167" s="3"/>
      <c r="B167" s="3"/>
      <c r="C167" s="3"/>
      <c r="D167" s="3"/>
      <c r="E167" s="4"/>
      <c r="F167" s="4"/>
      <c r="G167" s="4"/>
      <c r="H167" s="4"/>
      <c r="I167" s="3"/>
    </row>
    <row r="168" spans="1:9" ht="18.600000000000001" customHeight="1">
      <c r="A168" s="3"/>
      <c r="B168" s="3"/>
      <c r="C168" s="3"/>
      <c r="D168" s="3"/>
      <c r="E168" s="4"/>
      <c r="F168" s="4"/>
      <c r="G168" s="4"/>
      <c r="H168" s="4"/>
      <c r="I168" s="3"/>
    </row>
    <row r="169" spans="1:9" ht="18.600000000000001" customHeight="1">
      <c r="A169" s="3"/>
      <c r="B169" s="3"/>
      <c r="C169" s="3"/>
      <c r="D169" s="3"/>
      <c r="E169" s="4"/>
      <c r="F169" s="4"/>
      <c r="G169" s="4"/>
      <c r="H169" s="4"/>
      <c r="I169" s="3"/>
    </row>
    <row r="170" spans="1:9" ht="18.600000000000001" customHeight="1">
      <c r="A170" s="3"/>
      <c r="B170" s="3"/>
      <c r="C170" s="3"/>
      <c r="D170" s="3"/>
      <c r="E170" s="4"/>
      <c r="F170" s="4"/>
      <c r="G170" s="4"/>
      <c r="H170" s="4"/>
      <c r="I170" s="3"/>
    </row>
    <row r="171" spans="1:9" ht="18.600000000000001" customHeight="1">
      <c r="A171" s="3"/>
      <c r="B171" s="3"/>
      <c r="C171" s="3"/>
      <c r="D171" s="3"/>
      <c r="E171" s="4"/>
      <c r="F171" s="4"/>
      <c r="G171" s="4"/>
      <c r="H171" s="4"/>
      <c r="I171" s="3"/>
    </row>
    <row r="172" spans="1:9" ht="18.600000000000001" customHeight="1">
      <c r="A172" s="3"/>
      <c r="B172" s="3"/>
      <c r="C172" s="3"/>
      <c r="D172" s="3"/>
      <c r="E172" s="4"/>
      <c r="F172" s="4"/>
      <c r="G172" s="4"/>
      <c r="H172" s="4"/>
      <c r="I172" s="3"/>
    </row>
    <row r="173" spans="1:9" ht="18.600000000000001" customHeight="1">
      <c r="A173" s="3"/>
      <c r="B173" s="3"/>
      <c r="C173" s="3"/>
      <c r="D173" s="3"/>
      <c r="E173" s="4"/>
      <c r="F173" s="4"/>
      <c r="G173" s="4"/>
      <c r="H173" s="4"/>
      <c r="I173" s="3"/>
    </row>
    <row r="174" spans="1:9" ht="18.600000000000001" customHeight="1">
      <c r="A174" s="3"/>
      <c r="B174" s="3"/>
      <c r="C174" s="3"/>
      <c r="D174" s="3"/>
      <c r="E174" s="4"/>
      <c r="F174" s="4"/>
      <c r="G174" s="4"/>
      <c r="H174" s="4"/>
      <c r="I174" s="3"/>
    </row>
    <row r="175" spans="1:9" ht="18.600000000000001" customHeight="1">
      <c r="A175" s="3"/>
      <c r="B175" s="3"/>
      <c r="C175" s="3"/>
      <c r="D175" s="3"/>
      <c r="E175" s="4"/>
      <c r="F175" s="4"/>
      <c r="G175" s="4"/>
      <c r="H175" s="4"/>
      <c r="I175" s="3"/>
    </row>
    <row r="176" spans="1:9" ht="18.600000000000001" customHeight="1">
      <c r="A176" s="3"/>
      <c r="B176" s="3"/>
      <c r="C176" s="3"/>
      <c r="D176" s="3"/>
      <c r="E176" s="4"/>
      <c r="F176" s="4"/>
      <c r="G176" s="4"/>
      <c r="H176" s="4"/>
      <c r="I176" s="3"/>
    </row>
    <row r="177" spans="1:9" ht="18.600000000000001" customHeight="1">
      <c r="A177" s="3"/>
      <c r="B177" s="3"/>
      <c r="C177" s="3"/>
      <c r="D177" s="3"/>
      <c r="E177" s="4"/>
      <c r="F177" s="4"/>
      <c r="G177" s="4"/>
      <c r="H177" s="4"/>
      <c r="I177" s="3"/>
    </row>
    <row r="178" spans="1:9" ht="18.600000000000001" customHeight="1">
      <c r="A178" s="3"/>
      <c r="B178" s="3"/>
      <c r="C178" s="3"/>
      <c r="D178" s="3"/>
      <c r="E178" s="4"/>
      <c r="F178" s="4"/>
      <c r="G178" s="4"/>
      <c r="H178" s="4"/>
      <c r="I178" s="3"/>
    </row>
    <row r="179" spans="1:9" ht="18.600000000000001" customHeight="1">
      <c r="A179" s="3"/>
      <c r="B179" s="3"/>
      <c r="C179" s="3"/>
      <c r="D179" s="3"/>
      <c r="E179" s="4"/>
      <c r="F179" s="4"/>
      <c r="G179" s="4"/>
      <c r="H179" s="4"/>
      <c r="I179" s="3"/>
    </row>
    <row r="180" spans="1:9" ht="18.600000000000001" customHeight="1">
      <c r="A180" s="3"/>
      <c r="B180" s="3"/>
      <c r="C180" s="3"/>
      <c r="D180" s="3"/>
      <c r="E180" s="4"/>
      <c r="F180" s="4"/>
      <c r="G180" s="4"/>
      <c r="H180" s="4"/>
      <c r="I180" s="3"/>
    </row>
    <row r="181" spans="1:9" ht="18.600000000000001" customHeight="1">
      <c r="A181" s="3"/>
      <c r="B181" s="3"/>
      <c r="C181" s="3"/>
      <c r="D181" s="3"/>
      <c r="E181" s="4"/>
      <c r="F181" s="4"/>
      <c r="G181" s="4"/>
      <c r="H181" s="4"/>
      <c r="I181" s="3"/>
    </row>
    <row r="182" spans="1:9" ht="18.600000000000001" customHeight="1">
      <c r="A182" s="3"/>
      <c r="B182" s="3"/>
      <c r="C182" s="3"/>
      <c r="D182" s="3"/>
      <c r="E182" s="4"/>
      <c r="F182" s="4"/>
      <c r="G182" s="4"/>
      <c r="H182" s="4"/>
      <c r="I182" s="3"/>
    </row>
    <row r="183" spans="1:9" ht="18.600000000000001" customHeight="1">
      <c r="A183" s="3"/>
      <c r="B183" s="3"/>
      <c r="C183" s="3"/>
      <c r="D183" s="3"/>
      <c r="E183" s="4"/>
      <c r="F183" s="4"/>
      <c r="G183" s="4"/>
      <c r="H183" s="4"/>
      <c r="I183" s="3"/>
    </row>
    <row r="184" spans="1:9" ht="18.600000000000001" customHeight="1">
      <c r="A184" s="3"/>
      <c r="B184" s="3"/>
      <c r="C184" s="3"/>
      <c r="D184" s="3"/>
      <c r="E184" s="4"/>
      <c r="F184" s="4"/>
      <c r="G184" s="4"/>
      <c r="H184" s="4"/>
      <c r="I184" s="3"/>
    </row>
    <row r="185" spans="1:9" ht="18.600000000000001" customHeight="1">
      <c r="A185" s="3"/>
      <c r="B185" s="3"/>
      <c r="C185" s="3"/>
      <c r="D185" s="3"/>
      <c r="E185" s="4"/>
      <c r="F185" s="4"/>
      <c r="G185" s="4"/>
      <c r="H185" s="4"/>
      <c r="I185" s="3"/>
    </row>
    <row r="186" spans="1:9" ht="18.600000000000001" customHeight="1">
      <c r="A186" s="3"/>
      <c r="B186" s="3"/>
      <c r="C186" s="3"/>
      <c r="D186" s="3"/>
      <c r="E186" s="4"/>
      <c r="F186" s="4"/>
      <c r="G186" s="4"/>
      <c r="H186" s="4"/>
      <c r="I186" s="3"/>
    </row>
    <row r="187" spans="1:9" ht="18.600000000000001" customHeight="1">
      <c r="A187" s="3"/>
      <c r="B187" s="3"/>
      <c r="C187" s="3"/>
      <c r="D187" s="3"/>
      <c r="E187" s="4"/>
      <c r="F187" s="4"/>
      <c r="G187" s="4"/>
      <c r="H187" s="4"/>
      <c r="I187" s="3"/>
    </row>
    <row r="188" spans="1:9" ht="18.600000000000001" customHeight="1">
      <c r="A188" s="3"/>
      <c r="B188" s="3"/>
      <c r="C188" s="3"/>
      <c r="D188" s="3"/>
      <c r="E188" s="4"/>
      <c r="F188" s="4"/>
      <c r="G188" s="4"/>
      <c r="H188" s="4"/>
      <c r="I188" s="3"/>
    </row>
    <row r="189" spans="1:9" ht="18.600000000000001" customHeight="1">
      <c r="A189" s="3"/>
      <c r="B189" s="3"/>
      <c r="C189" s="3"/>
      <c r="D189" s="3"/>
      <c r="E189" s="4"/>
      <c r="F189" s="4"/>
      <c r="G189" s="4"/>
      <c r="H189" s="4"/>
      <c r="I189" s="3"/>
    </row>
    <row r="190" spans="1:9" ht="18.600000000000001" customHeight="1">
      <c r="A190" s="3"/>
      <c r="B190" s="3"/>
      <c r="C190" s="3"/>
      <c r="D190" s="3"/>
      <c r="E190" s="4"/>
      <c r="F190" s="4"/>
      <c r="G190" s="4"/>
      <c r="H190" s="4"/>
      <c r="I190" s="3"/>
    </row>
    <row r="191" spans="1:9" ht="18.600000000000001" customHeight="1">
      <c r="A191" s="3"/>
      <c r="B191" s="3"/>
      <c r="C191" s="3"/>
      <c r="D191" s="3"/>
      <c r="E191" s="4"/>
      <c r="F191" s="4"/>
      <c r="G191" s="4"/>
      <c r="H191" s="4"/>
      <c r="I191" s="3"/>
    </row>
    <row r="192" spans="1:9" ht="18.600000000000001" customHeight="1">
      <c r="A192" s="3"/>
      <c r="B192" s="3"/>
      <c r="C192" s="3"/>
      <c r="D192" s="3"/>
      <c r="E192" s="4"/>
      <c r="F192" s="4"/>
      <c r="G192" s="4"/>
      <c r="H192" s="4"/>
      <c r="I192" s="3"/>
    </row>
    <row r="193" spans="1:9" ht="18.600000000000001" customHeight="1">
      <c r="A193" s="3"/>
      <c r="B193" s="3"/>
      <c r="C193" s="3"/>
      <c r="D193" s="3"/>
      <c r="E193" s="4"/>
      <c r="F193" s="4"/>
      <c r="G193" s="4"/>
      <c r="H193" s="4"/>
      <c r="I193" s="3"/>
    </row>
    <row r="194" spans="1:9" ht="18.600000000000001" customHeight="1">
      <c r="A194" s="3"/>
      <c r="B194" s="3"/>
      <c r="C194" s="3"/>
      <c r="D194" s="3"/>
      <c r="E194" s="4"/>
      <c r="F194" s="4"/>
      <c r="G194" s="4"/>
      <c r="H194" s="4"/>
      <c r="I194" s="3"/>
    </row>
    <row r="195" spans="1:9" ht="18.600000000000001" customHeight="1">
      <c r="A195" s="3"/>
      <c r="B195" s="3"/>
      <c r="C195" s="3"/>
      <c r="D195" s="3"/>
      <c r="E195" s="4"/>
      <c r="F195" s="4"/>
      <c r="G195" s="4"/>
      <c r="H195" s="4"/>
      <c r="I195" s="3"/>
    </row>
    <row r="196" spans="1:9" ht="18.600000000000001" customHeight="1">
      <c r="A196" s="3"/>
      <c r="B196" s="3"/>
      <c r="C196" s="3"/>
      <c r="D196" s="3"/>
      <c r="E196" s="4"/>
      <c r="F196" s="4"/>
      <c r="G196" s="4"/>
      <c r="H196" s="4"/>
      <c r="I196" s="3"/>
    </row>
    <row r="197" spans="1:9" ht="18.600000000000001" customHeight="1">
      <c r="A197" s="3"/>
      <c r="B197" s="3"/>
      <c r="C197" s="3"/>
      <c r="D197" s="3"/>
      <c r="E197" s="4"/>
      <c r="F197" s="4"/>
      <c r="G197" s="4"/>
      <c r="H197" s="4"/>
      <c r="I197" s="3"/>
    </row>
    <row r="198" spans="1:9" ht="18.600000000000001" customHeight="1">
      <c r="A198" s="3"/>
      <c r="B198" s="3"/>
      <c r="C198" s="3"/>
      <c r="D198" s="3"/>
      <c r="E198" s="4"/>
      <c r="F198" s="4"/>
      <c r="G198" s="4"/>
      <c r="H198" s="4"/>
      <c r="I198" s="3"/>
    </row>
    <row r="199" spans="1:9" ht="18.600000000000001" customHeight="1">
      <c r="A199" s="3"/>
      <c r="B199" s="3"/>
      <c r="C199" s="3"/>
      <c r="D199" s="3"/>
      <c r="E199" s="4"/>
      <c r="F199" s="4"/>
      <c r="G199" s="4"/>
      <c r="H199" s="4"/>
      <c r="I199" s="3"/>
    </row>
    <row r="200" spans="1:9" ht="18.600000000000001" customHeight="1">
      <c r="A200" s="3"/>
      <c r="B200" s="3"/>
      <c r="C200" s="3"/>
      <c r="D200" s="3"/>
      <c r="E200" s="4"/>
      <c r="F200" s="4"/>
      <c r="G200" s="4"/>
      <c r="H200" s="4"/>
      <c r="I200" s="3"/>
    </row>
    <row r="201" spans="1:9" ht="18.600000000000001" customHeight="1">
      <c r="A201" s="3"/>
      <c r="B201" s="3"/>
      <c r="C201" s="3"/>
      <c r="D201" s="3"/>
      <c r="E201" s="4"/>
      <c r="F201" s="4"/>
      <c r="G201" s="4"/>
      <c r="H201" s="4"/>
      <c r="I201" s="3"/>
    </row>
    <row r="202" spans="1:9" ht="18.600000000000001" customHeight="1">
      <c r="A202" s="3"/>
      <c r="B202" s="3"/>
      <c r="C202" s="3"/>
      <c r="D202" s="3"/>
      <c r="E202" s="4"/>
      <c r="F202" s="4"/>
      <c r="G202" s="4"/>
      <c r="H202" s="4"/>
      <c r="I202" s="3"/>
    </row>
    <row r="203" spans="1:9" ht="18.600000000000001" customHeight="1">
      <c r="A203" s="3"/>
      <c r="B203" s="3"/>
      <c r="C203" s="3"/>
      <c r="D203" s="3"/>
      <c r="E203" s="4"/>
      <c r="F203" s="4"/>
      <c r="G203" s="4"/>
      <c r="H203" s="4"/>
      <c r="I203" s="3"/>
    </row>
    <row r="204" spans="1:9" ht="18.600000000000001" customHeight="1">
      <c r="A204" s="3"/>
      <c r="B204" s="3"/>
      <c r="C204" s="3"/>
      <c r="D204" s="3"/>
      <c r="E204" s="4"/>
      <c r="F204" s="4"/>
      <c r="G204" s="4"/>
      <c r="H204" s="4"/>
      <c r="I204" s="3"/>
    </row>
    <row r="205" spans="1:9" ht="18.600000000000001" customHeight="1">
      <c r="A205" s="3"/>
      <c r="B205" s="3"/>
      <c r="C205" s="3"/>
      <c r="D205" s="3"/>
      <c r="E205" s="4"/>
      <c r="F205" s="4"/>
      <c r="G205" s="4"/>
      <c r="H205" s="4"/>
      <c r="I205" s="3"/>
    </row>
    <row r="206" spans="1:9" ht="18.600000000000001" customHeight="1">
      <c r="A206" s="3"/>
      <c r="B206" s="3"/>
      <c r="C206" s="3"/>
      <c r="D206" s="3"/>
      <c r="E206" s="4"/>
      <c r="F206" s="4"/>
      <c r="G206" s="4"/>
      <c r="H206" s="4"/>
      <c r="I206" s="3"/>
    </row>
    <row r="207" spans="1:9" ht="18.600000000000001" customHeight="1">
      <c r="A207" s="3"/>
      <c r="B207" s="3"/>
      <c r="C207" s="3"/>
      <c r="D207" s="3"/>
      <c r="E207" s="4"/>
      <c r="F207" s="4"/>
      <c r="G207" s="4"/>
      <c r="H207" s="4"/>
      <c r="I207" s="3"/>
    </row>
    <row r="208" spans="1:9" ht="18.600000000000001" customHeight="1">
      <c r="A208" s="3"/>
      <c r="B208" s="3"/>
      <c r="C208" s="3"/>
      <c r="D208" s="3"/>
      <c r="E208" s="4"/>
      <c r="F208" s="4"/>
      <c r="G208" s="4"/>
      <c r="H208" s="4"/>
      <c r="I208" s="3"/>
    </row>
    <row r="209" spans="1:9" ht="18.600000000000001" customHeight="1">
      <c r="A209" s="3"/>
      <c r="B209" s="3"/>
      <c r="C209" s="3"/>
      <c r="D209" s="3"/>
      <c r="E209" s="4"/>
      <c r="F209" s="4"/>
      <c r="G209" s="4"/>
      <c r="H209" s="4"/>
      <c r="I209" s="3"/>
    </row>
    <row r="210" spans="1:9" ht="18.600000000000001" customHeight="1">
      <c r="A210" s="3"/>
      <c r="B210" s="3"/>
      <c r="C210" s="3"/>
      <c r="D210" s="3"/>
      <c r="E210" s="4"/>
      <c r="F210" s="4"/>
      <c r="G210" s="4"/>
      <c r="H210" s="4"/>
      <c r="I210" s="3"/>
    </row>
    <row r="211" spans="1:9" ht="18.600000000000001" customHeight="1">
      <c r="A211" s="3"/>
      <c r="B211" s="3"/>
      <c r="C211" s="3"/>
      <c r="D211" s="3"/>
      <c r="E211" s="4"/>
      <c r="F211" s="4"/>
      <c r="G211" s="4"/>
      <c r="H211" s="4"/>
      <c r="I211" s="3"/>
    </row>
    <row r="212" spans="1:9" ht="18.600000000000001" customHeight="1">
      <c r="A212" s="3"/>
      <c r="B212" s="3"/>
      <c r="C212" s="3"/>
      <c r="D212" s="3"/>
      <c r="E212" s="4"/>
      <c r="F212" s="4"/>
      <c r="G212" s="4"/>
      <c r="H212" s="4"/>
      <c r="I212" s="3"/>
    </row>
    <row r="213" spans="1:9" ht="18.600000000000001" customHeight="1">
      <c r="A213" s="3"/>
      <c r="B213" s="3"/>
      <c r="C213" s="3"/>
      <c r="D213" s="3"/>
      <c r="E213" s="4"/>
      <c r="F213" s="4"/>
      <c r="G213" s="4"/>
      <c r="H213" s="4"/>
      <c r="I213" s="3"/>
    </row>
    <row r="214" spans="1:9" ht="18.600000000000001" customHeight="1">
      <c r="A214" s="3"/>
      <c r="B214" s="3"/>
      <c r="C214" s="3"/>
      <c r="D214" s="3"/>
      <c r="E214" s="4"/>
      <c r="F214" s="4"/>
      <c r="G214" s="4"/>
      <c r="H214" s="4"/>
      <c r="I214" s="3"/>
    </row>
    <row r="215" spans="1:9" ht="18.600000000000001" customHeight="1">
      <c r="A215" s="3"/>
      <c r="B215" s="3"/>
      <c r="C215" s="3"/>
      <c r="D215" s="3"/>
      <c r="E215" s="4"/>
      <c r="F215" s="4"/>
      <c r="G215" s="4"/>
      <c r="H215" s="4"/>
      <c r="I215" s="3"/>
    </row>
    <row r="216" spans="1:9" ht="18.600000000000001" customHeight="1">
      <c r="A216" s="3"/>
      <c r="B216" s="3"/>
      <c r="C216" s="3"/>
      <c r="D216" s="3"/>
      <c r="E216" s="4"/>
      <c r="F216" s="4"/>
      <c r="G216" s="4"/>
      <c r="H216" s="4"/>
      <c r="I216" s="3"/>
    </row>
    <row r="217" spans="1:9" ht="18.600000000000001" customHeight="1">
      <c r="A217" s="3"/>
      <c r="B217" s="3"/>
      <c r="C217" s="3"/>
      <c r="D217" s="3"/>
      <c r="E217" s="4"/>
      <c r="F217" s="4"/>
      <c r="G217" s="4"/>
      <c r="H217" s="4"/>
      <c r="I217" s="3"/>
    </row>
    <row r="218" spans="1:9" ht="18.600000000000001" customHeight="1">
      <c r="A218" s="3"/>
      <c r="B218" s="3"/>
      <c r="C218" s="3"/>
      <c r="D218" s="3"/>
      <c r="E218" s="4"/>
      <c r="F218" s="4"/>
      <c r="G218" s="4"/>
      <c r="H218" s="4"/>
      <c r="I218" s="3"/>
    </row>
    <row r="219" spans="1:9" ht="18.600000000000001" customHeight="1">
      <c r="A219" s="3"/>
      <c r="B219" s="3"/>
      <c r="C219" s="3"/>
      <c r="D219" s="3"/>
      <c r="E219" s="4"/>
      <c r="F219" s="4"/>
      <c r="G219" s="4"/>
      <c r="H219" s="4"/>
      <c r="I219" s="3"/>
    </row>
    <row r="220" spans="1:9" ht="18.600000000000001" customHeight="1">
      <c r="A220" s="3"/>
      <c r="B220" s="3"/>
      <c r="C220" s="3"/>
      <c r="D220" s="3"/>
      <c r="E220" s="4"/>
      <c r="F220" s="4"/>
      <c r="G220" s="4"/>
      <c r="H220" s="4"/>
      <c r="I220" s="3"/>
    </row>
    <row r="221" spans="1:9" ht="18.600000000000001" customHeight="1">
      <c r="A221" s="3"/>
      <c r="B221" s="3"/>
      <c r="C221" s="3"/>
      <c r="D221" s="3"/>
      <c r="E221" s="4"/>
      <c r="F221" s="4"/>
      <c r="G221" s="4"/>
      <c r="H221" s="4"/>
      <c r="I221" s="3"/>
    </row>
    <row r="222" spans="1:9" ht="18.600000000000001" customHeight="1">
      <c r="A222" s="3"/>
      <c r="B222" s="3"/>
      <c r="C222" s="3"/>
      <c r="D222" s="3"/>
      <c r="E222" s="4"/>
      <c r="F222" s="4"/>
      <c r="G222" s="4"/>
      <c r="H222" s="4"/>
      <c r="I222" s="3"/>
    </row>
    <row r="223" spans="1:9" ht="18.600000000000001" customHeight="1">
      <c r="A223" s="3"/>
      <c r="B223" s="3"/>
      <c r="C223" s="3"/>
      <c r="D223" s="3"/>
      <c r="E223" s="4"/>
      <c r="F223" s="4"/>
      <c r="G223" s="4"/>
      <c r="H223" s="4"/>
      <c r="I223" s="3"/>
    </row>
    <row r="224" spans="1:9" ht="18.600000000000001" customHeight="1">
      <c r="A224" s="3"/>
      <c r="B224" s="3"/>
      <c r="C224" s="3"/>
      <c r="D224" s="3"/>
      <c r="E224" s="4"/>
      <c r="F224" s="4"/>
      <c r="G224" s="4"/>
      <c r="H224" s="4"/>
      <c r="I224" s="3"/>
    </row>
    <row r="225" spans="1:9" ht="18.600000000000001" customHeight="1">
      <c r="A225" s="3"/>
      <c r="B225" s="3"/>
      <c r="C225" s="3"/>
      <c r="D225" s="3"/>
      <c r="E225" s="4"/>
      <c r="F225" s="4"/>
      <c r="G225" s="4"/>
      <c r="H225" s="4"/>
      <c r="I225" s="3"/>
    </row>
    <row r="226" spans="1:9" ht="18.600000000000001" customHeight="1">
      <c r="A226" s="3"/>
      <c r="B226" s="3"/>
      <c r="C226" s="3"/>
      <c r="D226" s="3"/>
      <c r="E226" s="4"/>
      <c r="F226" s="4"/>
      <c r="G226" s="4"/>
      <c r="H226" s="4"/>
      <c r="I226" s="3"/>
    </row>
    <row r="227" spans="1:9" ht="18.600000000000001" customHeight="1">
      <c r="A227" s="3"/>
      <c r="B227" s="3"/>
      <c r="C227" s="3"/>
      <c r="D227" s="3"/>
      <c r="E227" s="4"/>
      <c r="F227" s="4"/>
      <c r="G227" s="4"/>
      <c r="H227" s="4"/>
      <c r="I227" s="3"/>
    </row>
    <row r="228" spans="1:9" ht="18.600000000000001" customHeight="1">
      <c r="A228" s="3"/>
      <c r="B228" s="3"/>
      <c r="C228" s="3"/>
      <c r="D228" s="3"/>
      <c r="E228" s="4"/>
      <c r="F228" s="4"/>
      <c r="G228" s="4"/>
      <c r="H228" s="4"/>
      <c r="I228" s="3"/>
    </row>
    <row r="229" spans="1:9" ht="18.600000000000001" customHeight="1">
      <c r="A229" s="3"/>
      <c r="B229" s="3"/>
      <c r="C229" s="3"/>
      <c r="D229" s="3"/>
      <c r="E229" s="4"/>
      <c r="F229" s="4"/>
      <c r="G229" s="4"/>
      <c r="H229" s="4"/>
      <c r="I229" s="3"/>
    </row>
    <row r="230" spans="1:9" ht="18.600000000000001" customHeight="1">
      <c r="A230" s="3"/>
      <c r="B230" s="3"/>
      <c r="C230" s="3"/>
      <c r="D230" s="3"/>
      <c r="E230" s="4"/>
      <c r="F230" s="4"/>
      <c r="G230" s="4"/>
      <c r="H230" s="4"/>
      <c r="I230" s="3"/>
    </row>
    <row r="231" spans="1:9" ht="18.600000000000001" customHeight="1">
      <c r="A231" s="3"/>
      <c r="B231" s="3"/>
      <c r="C231" s="3"/>
      <c r="D231" s="3"/>
      <c r="E231" s="4"/>
      <c r="F231" s="4"/>
      <c r="G231" s="4"/>
      <c r="H231" s="4"/>
      <c r="I231" s="3"/>
    </row>
    <row r="232" spans="1:9" ht="18.600000000000001" customHeight="1">
      <c r="A232" s="3"/>
      <c r="B232" s="3"/>
      <c r="C232" s="3"/>
      <c r="D232" s="3"/>
      <c r="E232" s="4"/>
      <c r="F232" s="4"/>
      <c r="G232" s="4"/>
      <c r="H232" s="4"/>
      <c r="I232" s="3"/>
    </row>
    <row r="233" spans="1:9" ht="18.600000000000001" customHeight="1">
      <c r="A233" s="3"/>
      <c r="B233" s="3"/>
      <c r="C233" s="3"/>
      <c r="D233" s="3"/>
      <c r="E233" s="4"/>
      <c r="F233" s="4"/>
      <c r="G233" s="4"/>
      <c r="H233" s="4"/>
      <c r="I233" s="3"/>
    </row>
    <row r="234" spans="1:9" ht="18.600000000000001" customHeight="1">
      <c r="A234" s="3"/>
      <c r="B234" s="3"/>
      <c r="C234" s="3"/>
      <c r="D234" s="3"/>
      <c r="E234" s="4"/>
      <c r="F234" s="4"/>
      <c r="G234" s="4"/>
      <c r="H234" s="4"/>
      <c r="I234" s="3"/>
    </row>
    <row r="235" spans="1:9" ht="18.600000000000001" customHeight="1">
      <c r="A235" s="3"/>
      <c r="B235" s="3"/>
      <c r="C235" s="3"/>
      <c r="D235" s="3"/>
      <c r="E235" s="4"/>
      <c r="F235" s="4"/>
      <c r="G235" s="4"/>
      <c r="H235" s="4"/>
      <c r="I235" s="3"/>
    </row>
    <row r="236" spans="1:9" ht="18.600000000000001" customHeight="1">
      <c r="A236" s="3"/>
      <c r="B236" s="3"/>
      <c r="C236" s="3"/>
      <c r="D236" s="3"/>
      <c r="E236" s="4"/>
      <c r="F236" s="4"/>
      <c r="G236" s="4"/>
      <c r="H236" s="4"/>
      <c r="I236" s="3"/>
    </row>
    <row r="237" spans="1:9" ht="18.600000000000001" customHeight="1">
      <c r="A237" s="3"/>
      <c r="B237" s="3"/>
      <c r="C237" s="3"/>
      <c r="D237" s="3"/>
      <c r="E237" s="4"/>
      <c r="F237" s="4"/>
      <c r="G237" s="4"/>
      <c r="H237" s="4"/>
      <c r="I237" s="3"/>
    </row>
    <row r="238" spans="1:9" ht="18.600000000000001" customHeight="1">
      <c r="A238" s="3"/>
      <c r="B238" s="3"/>
      <c r="C238" s="3"/>
      <c r="D238" s="3"/>
      <c r="E238" s="4"/>
      <c r="F238" s="4"/>
      <c r="G238" s="4"/>
      <c r="H238" s="4"/>
      <c r="I238" s="3"/>
    </row>
    <row r="239" spans="1:9" ht="18.600000000000001" customHeight="1">
      <c r="A239" s="3"/>
      <c r="B239" s="3"/>
      <c r="C239" s="3"/>
      <c r="D239" s="3"/>
      <c r="E239" s="4"/>
      <c r="F239" s="4"/>
      <c r="G239" s="4"/>
      <c r="H239" s="4"/>
      <c r="I239" s="3"/>
    </row>
    <row r="240" spans="1:9" ht="18.600000000000001" customHeight="1">
      <c r="A240" s="3"/>
      <c r="B240" s="3"/>
      <c r="C240" s="3"/>
      <c r="D240" s="3"/>
      <c r="E240" s="4"/>
      <c r="F240" s="4"/>
      <c r="G240" s="4"/>
      <c r="H240" s="4"/>
      <c r="I240" s="3"/>
    </row>
    <row r="241" spans="1:9" ht="18.600000000000001" customHeight="1">
      <c r="A241" s="3"/>
      <c r="B241" s="3"/>
      <c r="C241" s="3"/>
      <c r="D241" s="3"/>
      <c r="E241" s="4"/>
      <c r="F241" s="4"/>
      <c r="G241" s="4"/>
      <c r="H241" s="4"/>
      <c r="I241" s="3"/>
    </row>
    <row r="242" spans="1:9" ht="18.600000000000001" customHeight="1">
      <c r="A242" s="3"/>
      <c r="B242" s="3"/>
      <c r="C242" s="3"/>
      <c r="D242" s="3"/>
      <c r="E242" s="4"/>
      <c r="F242" s="4"/>
      <c r="G242" s="4"/>
      <c r="H242" s="4"/>
      <c r="I242" s="3"/>
    </row>
    <row r="243" spans="1:9" ht="18.600000000000001" customHeight="1">
      <c r="A243" s="3"/>
      <c r="B243" s="3"/>
      <c r="C243" s="3"/>
      <c r="D243" s="3"/>
      <c r="E243" s="4"/>
      <c r="F243" s="4"/>
      <c r="G243" s="4"/>
      <c r="H243" s="4"/>
      <c r="I243" s="3"/>
    </row>
    <row r="244" spans="1:9" ht="18.600000000000001" customHeight="1">
      <c r="A244" s="3"/>
      <c r="B244" s="3"/>
      <c r="C244" s="3"/>
      <c r="D244" s="3"/>
      <c r="E244" s="4"/>
      <c r="F244" s="4"/>
      <c r="G244" s="4"/>
      <c r="H244" s="4"/>
      <c r="I244" s="3"/>
    </row>
    <row r="245" spans="1:9" ht="18.600000000000001" customHeight="1">
      <c r="A245" s="3"/>
      <c r="B245" s="3"/>
      <c r="C245" s="3"/>
      <c r="D245" s="3"/>
      <c r="E245" s="4"/>
      <c r="F245" s="4"/>
      <c r="G245" s="4"/>
      <c r="H245" s="4"/>
      <c r="I245" s="3"/>
    </row>
    <row r="246" spans="1:9" ht="18.600000000000001" customHeight="1">
      <c r="A246" s="3"/>
      <c r="B246" s="3"/>
      <c r="C246" s="3"/>
      <c r="D246" s="3"/>
      <c r="E246" s="4"/>
      <c r="F246" s="4"/>
      <c r="G246" s="4"/>
      <c r="H246" s="4"/>
      <c r="I246" s="3"/>
    </row>
    <row r="247" spans="1:9" ht="18.600000000000001" customHeight="1">
      <c r="A247" s="3"/>
      <c r="B247" s="3"/>
      <c r="C247" s="3"/>
      <c r="D247" s="3"/>
      <c r="E247" s="4"/>
      <c r="F247" s="4"/>
      <c r="G247" s="4"/>
      <c r="H247" s="4"/>
      <c r="I247" s="3"/>
    </row>
    <row r="248" spans="1:9" ht="18.600000000000001" customHeight="1">
      <c r="A248" s="3"/>
      <c r="B248" s="3"/>
      <c r="C248" s="3"/>
      <c r="D248" s="3"/>
      <c r="E248" s="4"/>
      <c r="F248" s="4"/>
      <c r="G248" s="4"/>
      <c r="H248" s="4"/>
      <c r="I248" s="3"/>
    </row>
    <row r="249" spans="1:9" ht="18.600000000000001" customHeight="1">
      <c r="A249" s="3"/>
      <c r="B249" s="3"/>
      <c r="C249" s="3"/>
      <c r="D249" s="3"/>
      <c r="E249" s="4"/>
      <c r="F249" s="4"/>
      <c r="G249" s="4"/>
      <c r="H249" s="4"/>
      <c r="I249" s="3"/>
    </row>
    <row r="250" spans="1:9" ht="18.600000000000001" customHeight="1">
      <c r="A250" s="3"/>
      <c r="B250" s="3"/>
      <c r="C250" s="3"/>
      <c r="D250" s="3"/>
      <c r="E250" s="4"/>
      <c r="F250" s="4"/>
      <c r="G250" s="4"/>
      <c r="H250" s="4"/>
      <c r="I250" s="3"/>
    </row>
    <row r="251" spans="1:9" ht="18.600000000000001" customHeight="1">
      <c r="A251" s="3"/>
      <c r="B251" s="3"/>
      <c r="C251" s="3"/>
      <c r="D251" s="3"/>
      <c r="E251" s="4"/>
      <c r="F251" s="4"/>
      <c r="G251" s="4"/>
      <c r="H251" s="4"/>
      <c r="I251" s="3"/>
    </row>
    <row r="252" spans="1:9" ht="18.600000000000001" customHeight="1">
      <c r="A252" s="3"/>
      <c r="B252" s="3"/>
      <c r="C252" s="3"/>
      <c r="D252" s="3"/>
      <c r="E252" s="4"/>
      <c r="F252" s="4"/>
      <c r="G252" s="4"/>
      <c r="H252" s="4"/>
      <c r="I252" s="3"/>
    </row>
    <row r="253" spans="1:9" ht="18.600000000000001" customHeight="1">
      <c r="A253" s="3"/>
      <c r="B253" s="3"/>
      <c r="C253" s="3"/>
      <c r="D253" s="3"/>
      <c r="E253" s="4"/>
      <c r="F253" s="4"/>
      <c r="G253" s="4"/>
      <c r="H253" s="4"/>
      <c r="I253" s="3"/>
    </row>
    <row r="254" spans="1:9" ht="18.600000000000001" customHeight="1">
      <c r="A254" s="3"/>
      <c r="B254" s="3"/>
      <c r="C254" s="3"/>
      <c r="D254" s="3"/>
      <c r="E254" s="4"/>
      <c r="F254" s="4"/>
      <c r="G254" s="4"/>
      <c r="H254" s="4"/>
      <c r="I254" s="3"/>
    </row>
    <row r="255" spans="1:9" ht="18.600000000000001" customHeight="1">
      <c r="A255" s="3"/>
      <c r="B255" s="3"/>
      <c r="C255" s="3"/>
      <c r="D255" s="3"/>
      <c r="E255" s="4"/>
      <c r="F255" s="4"/>
      <c r="G255" s="4"/>
      <c r="H255" s="4"/>
      <c r="I255" s="3"/>
    </row>
    <row r="256" spans="1:9" ht="18.600000000000001" customHeight="1">
      <c r="A256" s="3"/>
      <c r="B256" s="3"/>
      <c r="C256" s="3"/>
      <c r="D256" s="3"/>
      <c r="E256" s="4"/>
      <c r="F256" s="4"/>
      <c r="G256" s="4"/>
      <c r="H256" s="4"/>
      <c r="I256" s="3"/>
    </row>
    <row r="257" spans="1:9" ht="18.600000000000001" customHeight="1">
      <c r="A257" s="3"/>
      <c r="B257" s="3"/>
      <c r="C257" s="3"/>
      <c r="D257" s="3"/>
      <c r="E257" s="4"/>
      <c r="F257" s="4"/>
      <c r="G257" s="4"/>
      <c r="H257" s="4"/>
      <c r="I257" s="3"/>
    </row>
    <row r="258" spans="1:9" ht="18.600000000000001" customHeight="1">
      <c r="A258" s="3"/>
      <c r="B258" s="3"/>
      <c r="C258" s="3"/>
      <c r="D258" s="3"/>
      <c r="E258" s="4"/>
      <c r="F258" s="4"/>
      <c r="G258" s="4"/>
      <c r="H258" s="4"/>
      <c r="I258" s="3"/>
    </row>
    <row r="259" spans="1:9" ht="18.600000000000001" customHeight="1">
      <c r="A259" s="3"/>
      <c r="B259" s="3"/>
      <c r="C259" s="3"/>
      <c r="D259" s="3"/>
      <c r="E259" s="4"/>
      <c r="F259" s="4"/>
      <c r="G259" s="4"/>
      <c r="H259" s="4"/>
      <c r="I259" s="3"/>
    </row>
    <row r="260" spans="1:9" ht="18.600000000000001" customHeight="1">
      <c r="A260" s="3"/>
      <c r="B260" s="3"/>
      <c r="C260" s="3"/>
      <c r="D260" s="3"/>
      <c r="E260" s="4"/>
      <c r="F260" s="4"/>
      <c r="G260" s="4"/>
      <c r="H260" s="4"/>
      <c r="I260" s="3"/>
    </row>
    <row r="261" spans="1:9" ht="18.600000000000001" customHeight="1">
      <c r="A261" s="3"/>
      <c r="B261" s="3"/>
      <c r="C261" s="3"/>
      <c r="D261" s="3"/>
      <c r="E261" s="4"/>
      <c r="F261" s="4"/>
      <c r="G261" s="4"/>
      <c r="H261" s="4"/>
      <c r="I261" s="3"/>
    </row>
    <row r="262" spans="1:9" ht="18.600000000000001" customHeight="1">
      <c r="A262" s="3"/>
      <c r="B262" s="3"/>
      <c r="C262" s="3"/>
      <c r="D262" s="3"/>
      <c r="E262" s="4"/>
      <c r="F262" s="4"/>
      <c r="G262" s="4"/>
      <c r="H262" s="4"/>
      <c r="I262" s="3"/>
    </row>
    <row r="263" spans="1:9" ht="18.600000000000001" customHeight="1">
      <c r="A263" s="3"/>
      <c r="B263" s="3"/>
      <c r="C263" s="3"/>
      <c r="D263" s="3"/>
      <c r="E263" s="4"/>
      <c r="F263" s="4"/>
      <c r="G263" s="4"/>
      <c r="H263" s="4"/>
      <c r="I263" s="3"/>
    </row>
    <row r="264" spans="1:9" ht="18.600000000000001" customHeight="1">
      <c r="A264" s="3"/>
      <c r="B264" s="3"/>
      <c r="C264" s="3"/>
      <c r="D264" s="3"/>
      <c r="E264" s="4"/>
      <c r="F264" s="4"/>
      <c r="G264" s="4"/>
      <c r="H264" s="4"/>
      <c r="I264" s="3"/>
    </row>
    <row r="265" spans="1:9" ht="18.600000000000001" customHeight="1">
      <c r="A265" s="3"/>
      <c r="B265" s="3"/>
      <c r="C265" s="3"/>
      <c r="D265" s="3"/>
      <c r="E265" s="4"/>
      <c r="F265" s="4"/>
      <c r="G265" s="4"/>
      <c r="H265" s="4"/>
      <c r="I265" s="3"/>
    </row>
    <row r="266" spans="1:9" ht="18.600000000000001" customHeight="1">
      <c r="A266" s="3"/>
      <c r="B266" s="3"/>
      <c r="C266" s="3"/>
      <c r="D266" s="3"/>
      <c r="E266" s="4"/>
      <c r="F266" s="4"/>
      <c r="G266" s="4"/>
      <c r="H266" s="4"/>
      <c r="I266" s="3"/>
    </row>
    <row r="267" spans="1:9" ht="18.600000000000001" customHeight="1">
      <c r="A267" s="3"/>
      <c r="B267" s="3"/>
      <c r="C267" s="3"/>
      <c r="D267" s="3"/>
      <c r="E267" s="4"/>
      <c r="F267" s="4"/>
      <c r="G267" s="4"/>
      <c r="H267" s="4"/>
      <c r="I267" s="3"/>
    </row>
    <row r="268" spans="1:9" ht="18.600000000000001" customHeight="1">
      <c r="A268" s="3"/>
      <c r="B268" s="3"/>
      <c r="C268" s="3"/>
      <c r="D268" s="3"/>
      <c r="E268" s="4"/>
      <c r="F268" s="4"/>
      <c r="G268" s="4"/>
      <c r="H268" s="4"/>
      <c r="I268" s="3"/>
    </row>
    <row r="269" spans="1:9" ht="18.600000000000001" customHeight="1">
      <c r="A269" s="3"/>
      <c r="B269" s="3"/>
      <c r="C269" s="3"/>
      <c r="D269" s="3"/>
      <c r="E269" s="4"/>
      <c r="F269" s="4"/>
      <c r="G269" s="4"/>
      <c r="H269" s="4"/>
      <c r="I269" s="3"/>
    </row>
    <row r="270" spans="1:9" ht="18.600000000000001" customHeight="1">
      <c r="A270" s="3"/>
      <c r="B270" s="3"/>
      <c r="C270" s="3"/>
      <c r="D270" s="3"/>
      <c r="E270" s="4"/>
      <c r="F270" s="4"/>
      <c r="G270" s="4"/>
      <c r="H270" s="4"/>
      <c r="I270" s="3"/>
    </row>
    <row r="271" spans="1:9" ht="18.600000000000001" customHeight="1">
      <c r="A271" s="3"/>
      <c r="B271" s="3"/>
      <c r="C271" s="3"/>
      <c r="D271" s="3"/>
      <c r="E271" s="4"/>
      <c r="F271" s="4"/>
      <c r="G271" s="4"/>
      <c r="H271" s="4"/>
      <c r="I271" s="3"/>
    </row>
    <row r="272" spans="1:9" ht="18.600000000000001" customHeight="1">
      <c r="A272" s="3"/>
      <c r="B272" s="3"/>
      <c r="C272" s="3"/>
      <c r="D272" s="3"/>
      <c r="E272" s="4"/>
      <c r="F272" s="4"/>
      <c r="G272" s="4"/>
      <c r="H272" s="4"/>
      <c r="I272" s="3"/>
    </row>
    <row r="273" spans="1:9" ht="18.600000000000001" customHeight="1">
      <c r="A273" s="3"/>
      <c r="B273" s="3"/>
      <c r="C273" s="3"/>
      <c r="D273" s="3"/>
      <c r="E273" s="4"/>
      <c r="F273" s="4"/>
      <c r="G273" s="4"/>
      <c r="H273" s="4"/>
      <c r="I273" s="3"/>
    </row>
    <row r="274" spans="1:9" ht="18.600000000000001" customHeight="1">
      <c r="A274" s="3"/>
      <c r="B274" s="3"/>
      <c r="C274" s="3"/>
      <c r="D274" s="3"/>
      <c r="E274" s="4"/>
      <c r="F274" s="4"/>
      <c r="G274" s="4"/>
      <c r="H274" s="4"/>
      <c r="I274" s="3"/>
    </row>
    <row r="275" spans="1:9" ht="18.600000000000001" customHeight="1">
      <c r="A275" s="3"/>
      <c r="B275" s="3"/>
      <c r="C275" s="3"/>
      <c r="D275" s="3"/>
      <c r="E275" s="4"/>
      <c r="F275" s="4"/>
      <c r="G275" s="4"/>
      <c r="H275" s="4"/>
      <c r="I275" s="3"/>
    </row>
    <row r="276" spans="1:9" ht="18.600000000000001" customHeight="1">
      <c r="A276" s="3"/>
      <c r="B276" s="3"/>
      <c r="C276" s="3"/>
      <c r="D276" s="3"/>
      <c r="E276" s="4"/>
      <c r="F276" s="4"/>
      <c r="G276" s="4"/>
      <c r="H276" s="4"/>
      <c r="I276" s="3"/>
    </row>
    <row r="277" spans="1:9" ht="18.600000000000001" customHeight="1">
      <c r="A277" s="3"/>
      <c r="B277" s="3"/>
      <c r="C277" s="3"/>
      <c r="D277" s="3"/>
      <c r="E277" s="4"/>
      <c r="F277" s="4"/>
      <c r="G277" s="4"/>
      <c r="H277" s="4"/>
      <c r="I277" s="3"/>
    </row>
    <row r="278" spans="1:9" ht="18.600000000000001" customHeight="1">
      <c r="A278" s="3"/>
      <c r="B278" s="3"/>
      <c r="C278" s="3"/>
      <c r="D278" s="3"/>
      <c r="E278" s="4"/>
      <c r="F278" s="4"/>
      <c r="G278" s="4"/>
      <c r="H278" s="4"/>
      <c r="I278" s="3"/>
    </row>
    <row r="279" spans="1:9" ht="18.600000000000001" customHeight="1">
      <c r="A279" s="3"/>
      <c r="B279" s="3"/>
      <c r="C279" s="3"/>
      <c r="D279" s="3"/>
      <c r="E279" s="4"/>
      <c r="F279" s="4"/>
      <c r="G279" s="4"/>
      <c r="H279" s="4"/>
      <c r="I279" s="3"/>
    </row>
    <row r="280" spans="1:9" ht="18.600000000000001" customHeight="1">
      <c r="A280" s="3"/>
      <c r="B280" s="3"/>
      <c r="C280" s="3"/>
      <c r="D280" s="3"/>
      <c r="E280" s="4"/>
      <c r="F280" s="4"/>
      <c r="G280" s="4"/>
      <c r="H280" s="4"/>
      <c r="I280" s="3"/>
    </row>
    <row r="281" spans="1:9" ht="18.600000000000001" customHeight="1">
      <c r="A281" s="3"/>
      <c r="B281" s="3"/>
      <c r="C281" s="3"/>
      <c r="D281" s="3"/>
      <c r="E281" s="4"/>
      <c r="F281" s="4"/>
      <c r="G281" s="4"/>
      <c r="H281" s="4"/>
      <c r="I281" s="3"/>
    </row>
    <row r="282" spans="1:9" ht="18.600000000000001" customHeight="1">
      <c r="A282" s="3"/>
      <c r="B282" s="3"/>
      <c r="C282" s="3"/>
      <c r="D282" s="3"/>
      <c r="E282" s="4"/>
      <c r="F282" s="4"/>
      <c r="G282" s="4"/>
      <c r="H282" s="4"/>
      <c r="I282" s="3"/>
    </row>
    <row r="283" spans="1:9" ht="18.600000000000001" customHeight="1">
      <c r="A283" s="3"/>
      <c r="B283" s="3"/>
      <c r="C283" s="3"/>
      <c r="D283" s="3"/>
      <c r="E283" s="4"/>
      <c r="F283" s="4"/>
      <c r="G283" s="4"/>
      <c r="H283" s="4"/>
      <c r="I283" s="3"/>
    </row>
    <row r="284" spans="1:9" ht="18.600000000000001" customHeight="1">
      <c r="A284" s="3"/>
      <c r="B284" s="3"/>
      <c r="C284" s="3"/>
      <c r="D284" s="3"/>
      <c r="E284" s="4"/>
      <c r="F284" s="4"/>
      <c r="G284" s="4"/>
      <c r="H284" s="4"/>
      <c r="I284" s="3"/>
    </row>
    <row r="285" spans="1:9" ht="18.600000000000001" customHeight="1">
      <c r="A285" s="3"/>
      <c r="B285" s="3"/>
      <c r="C285" s="3"/>
      <c r="D285" s="3"/>
      <c r="E285" s="4"/>
      <c r="F285" s="4"/>
      <c r="G285" s="4"/>
      <c r="H285" s="4"/>
      <c r="I285" s="3"/>
    </row>
    <row r="286" spans="1:9" ht="18.600000000000001" customHeight="1">
      <c r="A286" s="3"/>
      <c r="B286" s="3"/>
      <c r="C286" s="3"/>
      <c r="D286" s="3"/>
      <c r="E286" s="4"/>
      <c r="F286" s="4"/>
      <c r="G286" s="4"/>
      <c r="H286" s="4"/>
      <c r="I286" s="3"/>
    </row>
    <row r="287" spans="1:9" ht="18.600000000000001" customHeight="1">
      <c r="A287" s="3"/>
      <c r="B287" s="3"/>
      <c r="C287" s="3"/>
      <c r="D287" s="3"/>
      <c r="E287" s="4"/>
      <c r="F287" s="4"/>
      <c r="G287" s="4"/>
      <c r="H287" s="4"/>
      <c r="I287" s="3"/>
    </row>
    <row r="288" spans="1:9" ht="18.600000000000001" customHeight="1">
      <c r="A288" s="3"/>
      <c r="B288" s="3"/>
      <c r="C288" s="3"/>
      <c r="D288" s="3"/>
      <c r="E288" s="4"/>
      <c r="F288" s="4"/>
      <c r="G288" s="4"/>
      <c r="H288" s="4"/>
      <c r="I288" s="3"/>
    </row>
    <row r="289" spans="1:9" ht="18.600000000000001" customHeight="1">
      <c r="A289" s="3"/>
      <c r="B289" s="3"/>
      <c r="C289" s="3"/>
      <c r="D289" s="3"/>
      <c r="E289" s="4"/>
      <c r="F289" s="4"/>
      <c r="G289" s="4"/>
      <c r="H289" s="4"/>
      <c r="I289" s="3"/>
    </row>
    <row r="290" spans="1:9" ht="18.600000000000001" customHeight="1">
      <c r="A290" s="3"/>
      <c r="B290" s="3"/>
      <c r="C290" s="3"/>
      <c r="D290" s="3"/>
      <c r="E290" s="4"/>
      <c r="F290" s="4"/>
      <c r="G290" s="4"/>
      <c r="H290" s="4"/>
      <c r="I290" s="3"/>
    </row>
    <row r="291" spans="1:9" ht="18.600000000000001" customHeight="1">
      <c r="A291" s="3"/>
      <c r="B291" s="3"/>
      <c r="C291" s="3"/>
      <c r="D291" s="3"/>
      <c r="E291" s="4"/>
      <c r="F291" s="4"/>
      <c r="G291" s="4"/>
      <c r="H291" s="4"/>
      <c r="I291" s="3"/>
    </row>
    <row r="292" spans="1:9" ht="18.600000000000001" customHeight="1">
      <c r="A292" s="3"/>
      <c r="B292" s="3"/>
      <c r="C292" s="3"/>
      <c r="D292" s="3"/>
      <c r="E292" s="4"/>
      <c r="F292" s="4"/>
      <c r="G292" s="4"/>
      <c r="H292" s="4"/>
      <c r="I292" s="3"/>
    </row>
    <row r="293" spans="1:9" ht="18.600000000000001" customHeight="1">
      <c r="A293" s="3"/>
      <c r="B293" s="3"/>
      <c r="C293" s="3"/>
      <c r="D293" s="3"/>
      <c r="E293" s="4"/>
      <c r="F293" s="4"/>
      <c r="G293" s="4"/>
      <c r="H293" s="4"/>
      <c r="I293" s="3"/>
    </row>
    <row r="294" spans="1:9" ht="18.600000000000001" customHeight="1">
      <c r="A294" s="3"/>
      <c r="B294" s="3"/>
      <c r="C294" s="3"/>
      <c r="D294" s="3"/>
      <c r="E294" s="4"/>
      <c r="F294" s="4"/>
      <c r="G294" s="4"/>
      <c r="H294" s="4"/>
      <c r="I294" s="3"/>
    </row>
    <row r="295" spans="1:9" ht="18.600000000000001" customHeight="1">
      <c r="A295" s="3"/>
      <c r="B295" s="3"/>
      <c r="C295" s="3"/>
      <c r="D295" s="3"/>
      <c r="E295" s="4"/>
      <c r="F295" s="4"/>
      <c r="G295" s="4"/>
      <c r="H295" s="4"/>
      <c r="I295" s="3"/>
    </row>
    <row r="296" spans="1:9" ht="18.600000000000001" customHeight="1">
      <c r="A296" s="3"/>
      <c r="B296" s="3"/>
      <c r="C296" s="3"/>
      <c r="D296" s="3"/>
      <c r="E296" s="4"/>
      <c r="F296" s="4"/>
      <c r="G296" s="4"/>
      <c r="H296" s="4"/>
      <c r="I296" s="3"/>
    </row>
    <row r="297" spans="1:9" ht="18.600000000000001" customHeight="1">
      <c r="A297" s="3"/>
      <c r="B297" s="3"/>
      <c r="C297" s="3"/>
      <c r="D297" s="3"/>
      <c r="E297" s="4"/>
      <c r="F297" s="4"/>
      <c r="G297" s="4"/>
      <c r="H297" s="4"/>
      <c r="I297" s="3"/>
    </row>
    <row r="298" spans="1:9" ht="18.600000000000001" customHeight="1">
      <c r="A298" s="3"/>
      <c r="B298" s="3"/>
      <c r="C298" s="3"/>
      <c r="D298" s="3"/>
      <c r="E298" s="4"/>
      <c r="F298" s="4"/>
      <c r="G298" s="4"/>
      <c r="H298" s="4"/>
      <c r="I298" s="3"/>
    </row>
    <row r="299" spans="1:9" ht="18.600000000000001" customHeight="1">
      <c r="A299" s="3"/>
      <c r="B299" s="3"/>
      <c r="C299" s="3"/>
      <c r="D299" s="3"/>
      <c r="E299" s="4"/>
      <c r="F299" s="4"/>
      <c r="G299" s="4"/>
      <c r="H299" s="4"/>
      <c r="I299" s="3"/>
    </row>
    <row r="300" spans="1:9" ht="18.600000000000001" customHeight="1">
      <c r="A300" s="3"/>
      <c r="B300" s="3"/>
      <c r="C300" s="3"/>
      <c r="D300" s="3"/>
      <c r="E300" s="4"/>
      <c r="F300" s="4"/>
      <c r="G300" s="4"/>
      <c r="H300" s="4"/>
      <c r="I300" s="3"/>
    </row>
    <row r="301" spans="1:9" ht="18.600000000000001" customHeight="1">
      <c r="A301" s="3"/>
      <c r="B301" s="3"/>
      <c r="C301" s="3"/>
      <c r="D301" s="3"/>
      <c r="E301" s="4"/>
      <c r="F301" s="4"/>
      <c r="G301" s="4"/>
      <c r="H301" s="4"/>
      <c r="I301" s="3"/>
    </row>
    <row r="302" spans="1:9" ht="18.600000000000001" customHeight="1">
      <c r="A302" s="3"/>
      <c r="B302" s="3"/>
      <c r="C302" s="3"/>
      <c r="D302" s="3"/>
      <c r="E302" s="4"/>
      <c r="F302" s="4"/>
      <c r="G302" s="4"/>
      <c r="H302" s="4"/>
      <c r="I302" s="3"/>
    </row>
    <row r="303" spans="1:9" ht="18.600000000000001" customHeight="1">
      <c r="A303" s="3"/>
      <c r="B303" s="3"/>
      <c r="C303" s="3"/>
      <c r="D303" s="3"/>
      <c r="E303" s="4"/>
      <c r="F303" s="4"/>
      <c r="G303" s="4"/>
      <c r="H303" s="4"/>
      <c r="I303" s="3"/>
    </row>
    <row r="304" spans="1:9" ht="18.600000000000001" customHeight="1">
      <c r="A304" s="3"/>
      <c r="B304" s="3"/>
      <c r="C304" s="3"/>
      <c r="D304" s="3"/>
      <c r="E304" s="4"/>
      <c r="F304" s="4"/>
      <c r="G304" s="4"/>
      <c r="H304" s="4"/>
      <c r="I304" s="3"/>
    </row>
    <row r="305" spans="1:9" ht="18.600000000000001" customHeight="1">
      <c r="A305" s="3"/>
      <c r="B305" s="3"/>
      <c r="C305" s="3"/>
      <c r="D305" s="3"/>
      <c r="E305" s="4"/>
      <c r="F305" s="4"/>
      <c r="G305" s="4"/>
      <c r="H305" s="4"/>
      <c r="I305" s="3"/>
    </row>
    <row r="306" spans="1:9" ht="18.600000000000001" customHeight="1">
      <c r="A306" s="3"/>
      <c r="B306" s="3"/>
      <c r="C306" s="3"/>
      <c r="D306" s="3"/>
      <c r="E306" s="4"/>
      <c r="F306" s="4"/>
      <c r="G306" s="4"/>
      <c r="H306" s="4"/>
      <c r="I306" s="3"/>
    </row>
    <row r="307" spans="1:9" ht="18.600000000000001" customHeight="1">
      <c r="A307" s="3"/>
      <c r="B307" s="3"/>
      <c r="C307" s="3"/>
      <c r="D307" s="3"/>
      <c r="E307" s="4"/>
      <c r="F307" s="4"/>
      <c r="G307" s="4"/>
      <c r="H307" s="4"/>
      <c r="I307" s="3"/>
    </row>
    <row r="308" spans="1:9" ht="18.600000000000001" customHeight="1">
      <c r="A308" s="3"/>
      <c r="B308" s="3"/>
      <c r="C308" s="3"/>
      <c r="D308" s="3"/>
      <c r="E308" s="4"/>
      <c r="F308" s="4"/>
      <c r="G308" s="4"/>
      <c r="H308" s="4"/>
      <c r="I308" s="3"/>
    </row>
    <row r="309" spans="1:9" ht="18.600000000000001" customHeight="1">
      <c r="A309" s="3"/>
      <c r="B309" s="3"/>
      <c r="C309" s="3"/>
      <c r="D309" s="3"/>
      <c r="E309" s="4"/>
      <c r="F309" s="4"/>
      <c r="G309" s="4"/>
      <c r="H309" s="4"/>
      <c r="I309" s="3"/>
    </row>
    <row r="310" spans="1:9" ht="18.600000000000001" customHeight="1">
      <c r="A310" s="3"/>
      <c r="B310" s="3"/>
      <c r="C310" s="3"/>
      <c r="D310" s="3"/>
      <c r="E310" s="4"/>
      <c r="F310" s="4"/>
      <c r="G310" s="4"/>
      <c r="H310" s="4"/>
      <c r="I310" s="3"/>
    </row>
    <row r="311" spans="1:9" ht="18.600000000000001" customHeight="1">
      <c r="A311" s="3"/>
      <c r="B311" s="3"/>
      <c r="C311" s="3"/>
      <c r="D311" s="3"/>
      <c r="E311" s="4"/>
      <c r="F311" s="4"/>
      <c r="G311" s="4"/>
      <c r="H311" s="4"/>
      <c r="I311" s="3"/>
    </row>
    <row r="312" spans="1:9" ht="18.600000000000001" customHeight="1">
      <c r="A312" s="3"/>
      <c r="B312" s="3"/>
      <c r="C312" s="3"/>
      <c r="D312" s="3"/>
      <c r="E312" s="4"/>
      <c r="F312" s="4"/>
      <c r="G312" s="4"/>
      <c r="H312" s="4"/>
      <c r="I312" s="3"/>
    </row>
    <row r="313" spans="1:9" ht="18.600000000000001" customHeight="1">
      <c r="A313" s="3"/>
      <c r="B313" s="3"/>
      <c r="C313" s="3"/>
      <c r="D313" s="3"/>
      <c r="E313" s="4"/>
      <c r="F313" s="4"/>
      <c r="G313" s="4"/>
      <c r="H313" s="4"/>
      <c r="I313" s="3"/>
    </row>
    <row r="314" spans="1:9" ht="18.600000000000001" customHeight="1">
      <c r="A314" s="3"/>
      <c r="B314" s="3"/>
      <c r="C314" s="3"/>
      <c r="D314" s="3"/>
      <c r="E314" s="4"/>
      <c r="F314" s="4"/>
      <c r="G314" s="4"/>
      <c r="H314" s="4"/>
      <c r="I314" s="3"/>
    </row>
    <row r="315" spans="1:9" ht="18.600000000000001" customHeight="1">
      <c r="A315" s="3"/>
      <c r="B315" s="3"/>
      <c r="C315" s="3"/>
      <c r="D315" s="3"/>
      <c r="E315" s="4"/>
      <c r="F315" s="4"/>
      <c r="G315" s="4"/>
      <c r="H315" s="4"/>
      <c r="I315" s="3"/>
    </row>
    <row r="316" spans="1:9" ht="18.600000000000001" customHeight="1">
      <c r="A316" s="3"/>
      <c r="B316" s="3"/>
      <c r="C316" s="3"/>
      <c r="D316" s="3"/>
      <c r="E316" s="4"/>
      <c r="F316" s="4"/>
      <c r="G316" s="4"/>
      <c r="H316" s="4"/>
      <c r="I316" s="3"/>
    </row>
    <row r="317" spans="1:9" ht="18.600000000000001" customHeight="1">
      <c r="A317" s="3"/>
      <c r="B317" s="3"/>
      <c r="C317" s="3"/>
      <c r="D317" s="3"/>
      <c r="E317" s="4"/>
      <c r="F317" s="4"/>
      <c r="G317" s="4"/>
      <c r="H317" s="4"/>
      <c r="I317" s="3"/>
    </row>
    <row r="318" spans="1:9" ht="18.600000000000001" customHeight="1">
      <c r="A318" s="3"/>
      <c r="B318" s="3"/>
      <c r="C318" s="3"/>
      <c r="D318" s="3"/>
      <c r="E318" s="4"/>
      <c r="F318" s="4"/>
      <c r="G318" s="4"/>
      <c r="H318" s="4"/>
      <c r="I318" s="3"/>
    </row>
    <row r="319" spans="1:9" ht="18.600000000000001" customHeight="1">
      <c r="A319" s="3"/>
      <c r="B319" s="3"/>
      <c r="C319" s="3"/>
      <c r="D319" s="3"/>
      <c r="E319" s="4"/>
      <c r="F319" s="4"/>
      <c r="G319" s="4"/>
      <c r="H319" s="4"/>
      <c r="I319" s="3"/>
    </row>
    <row r="320" spans="1:9" ht="18.600000000000001" customHeight="1">
      <c r="A320" s="3"/>
      <c r="B320" s="3"/>
      <c r="C320" s="3"/>
      <c r="D320" s="3"/>
      <c r="E320" s="4"/>
      <c r="F320" s="4"/>
      <c r="G320" s="4"/>
      <c r="H320" s="4"/>
      <c r="I320" s="3"/>
    </row>
    <row r="321" spans="1:9" ht="18.600000000000001" customHeight="1">
      <c r="A321" s="3"/>
      <c r="B321" s="3"/>
      <c r="C321" s="3"/>
      <c r="D321" s="3"/>
      <c r="E321" s="4"/>
      <c r="F321" s="4"/>
      <c r="G321" s="4"/>
      <c r="H321" s="4"/>
      <c r="I321" s="3"/>
    </row>
    <row r="322" spans="1:9" ht="18.600000000000001" customHeight="1">
      <c r="A322" s="3"/>
      <c r="B322" s="3"/>
      <c r="C322" s="3"/>
      <c r="D322" s="3"/>
      <c r="E322" s="4"/>
      <c r="F322" s="4"/>
      <c r="G322" s="4"/>
      <c r="H322" s="4"/>
      <c r="I322" s="3"/>
    </row>
    <row r="323" spans="1:9" ht="18.600000000000001" customHeight="1">
      <c r="A323" s="3"/>
      <c r="B323" s="3"/>
      <c r="C323" s="3"/>
      <c r="D323" s="3"/>
      <c r="E323" s="4"/>
      <c r="F323" s="4"/>
      <c r="G323" s="4"/>
      <c r="H323" s="4"/>
      <c r="I323" s="3"/>
    </row>
    <row r="324" spans="1:9" ht="18.600000000000001" customHeight="1">
      <c r="A324" s="3"/>
      <c r="B324" s="3"/>
      <c r="C324" s="3"/>
      <c r="D324" s="3"/>
      <c r="E324" s="4"/>
      <c r="F324" s="4"/>
      <c r="G324" s="4"/>
      <c r="H324" s="4"/>
      <c r="I324" s="3"/>
    </row>
    <row r="325" spans="1:9" ht="18.600000000000001" customHeight="1">
      <c r="A325" s="3"/>
      <c r="B325" s="3"/>
      <c r="C325" s="3"/>
      <c r="D325" s="3"/>
      <c r="E325" s="4"/>
      <c r="F325" s="4"/>
      <c r="G325" s="4"/>
      <c r="H325" s="4"/>
      <c r="I325" s="3"/>
    </row>
    <row r="326" spans="1:9" ht="18.600000000000001" customHeight="1">
      <c r="A326" s="3"/>
      <c r="B326" s="3"/>
      <c r="C326" s="3"/>
      <c r="D326" s="3"/>
      <c r="E326" s="4"/>
      <c r="F326" s="4"/>
      <c r="G326" s="4"/>
      <c r="H326" s="4"/>
      <c r="I326" s="3"/>
    </row>
    <row r="327" spans="1:9" ht="18.600000000000001" customHeight="1">
      <c r="A327" s="3"/>
      <c r="B327" s="3"/>
      <c r="C327" s="3"/>
      <c r="D327" s="3"/>
      <c r="E327" s="4"/>
      <c r="F327" s="4"/>
      <c r="G327" s="4"/>
      <c r="H327" s="4"/>
      <c r="I327" s="3"/>
    </row>
    <row r="328" spans="1:9" ht="18.600000000000001" customHeight="1">
      <c r="A328" s="3"/>
      <c r="B328" s="3"/>
      <c r="C328" s="3"/>
      <c r="D328" s="3"/>
      <c r="E328" s="4"/>
      <c r="F328" s="4"/>
      <c r="G328" s="4"/>
      <c r="H328" s="4"/>
      <c r="I328" s="3"/>
    </row>
    <row r="329" spans="1:9" ht="18.600000000000001" customHeight="1">
      <c r="A329" s="3"/>
      <c r="B329" s="3"/>
      <c r="C329" s="3"/>
      <c r="D329" s="3"/>
      <c r="E329" s="4"/>
      <c r="F329" s="4"/>
      <c r="G329" s="4"/>
      <c r="H329" s="4"/>
      <c r="I329" s="3"/>
    </row>
    <row r="330" spans="1:9" ht="18.600000000000001" customHeight="1">
      <c r="A330" s="3"/>
      <c r="B330" s="3"/>
      <c r="C330" s="3"/>
      <c r="D330" s="3"/>
      <c r="E330" s="4"/>
      <c r="F330" s="4"/>
      <c r="G330" s="4"/>
      <c r="H330" s="4"/>
      <c r="I330" s="3"/>
    </row>
    <row r="331" spans="1:9" ht="18.600000000000001" customHeight="1">
      <c r="A331" s="3"/>
      <c r="B331" s="3"/>
      <c r="C331" s="3"/>
      <c r="D331" s="3"/>
      <c r="E331" s="4"/>
      <c r="F331" s="4"/>
      <c r="G331" s="4"/>
      <c r="H331" s="4"/>
      <c r="I331" s="3"/>
    </row>
    <row r="332" spans="1:9" ht="18.600000000000001" customHeight="1">
      <c r="A332" s="3"/>
      <c r="B332" s="3"/>
      <c r="C332" s="3"/>
      <c r="D332" s="3"/>
      <c r="E332" s="4"/>
      <c r="F332" s="4"/>
      <c r="G332" s="4"/>
      <c r="H332" s="4"/>
      <c r="I332" s="3"/>
    </row>
    <row r="333" spans="1:9" ht="18.600000000000001" customHeight="1">
      <c r="A333" s="3"/>
      <c r="B333" s="3"/>
      <c r="C333" s="3"/>
      <c r="D333" s="3"/>
      <c r="E333" s="4"/>
      <c r="F333" s="4"/>
      <c r="G333" s="4"/>
      <c r="H333" s="4"/>
      <c r="I333" s="3"/>
    </row>
    <row r="334" spans="1:9" ht="18.600000000000001" customHeight="1">
      <c r="A334" s="3"/>
      <c r="B334" s="3"/>
      <c r="C334" s="3"/>
      <c r="D334" s="3"/>
      <c r="E334" s="4"/>
      <c r="F334" s="4"/>
      <c r="G334" s="4"/>
      <c r="H334" s="4"/>
      <c r="I334" s="3"/>
    </row>
    <row r="335" spans="1:9" ht="18.600000000000001" customHeight="1">
      <c r="A335" s="3"/>
      <c r="B335" s="3"/>
      <c r="C335" s="3"/>
      <c r="D335" s="3"/>
      <c r="E335" s="4"/>
      <c r="F335" s="4"/>
      <c r="G335" s="4"/>
      <c r="H335" s="4"/>
      <c r="I335" s="3"/>
    </row>
    <row r="336" spans="1:9" ht="18.600000000000001" customHeight="1">
      <c r="A336" s="3"/>
      <c r="B336" s="3"/>
      <c r="C336" s="3"/>
      <c r="D336" s="3"/>
      <c r="E336" s="4"/>
      <c r="F336" s="4"/>
      <c r="G336" s="4"/>
      <c r="H336" s="4"/>
      <c r="I336" s="3"/>
    </row>
    <row r="337" spans="1:9" ht="18.600000000000001" customHeight="1">
      <c r="A337" s="3"/>
      <c r="B337" s="3"/>
      <c r="C337" s="3"/>
      <c r="D337" s="3"/>
      <c r="E337" s="4"/>
      <c r="F337" s="4"/>
      <c r="G337" s="4"/>
      <c r="H337" s="4"/>
      <c r="I337" s="3"/>
    </row>
    <row r="338" spans="1:9" ht="18.600000000000001" customHeight="1">
      <c r="A338" s="3"/>
      <c r="B338" s="3"/>
      <c r="C338" s="3"/>
      <c r="D338" s="3"/>
      <c r="E338" s="4"/>
      <c r="F338" s="4"/>
      <c r="G338" s="4"/>
      <c r="H338" s="4"/>
      <c r="I338" s="3"/>
    </row>
    <row r="339" spans="1:9" ht="18.600000000000001" customHeight="1">
      <c r="A339" s="3"/>
      <c r="B339" s="3"/>
      <c r="C339" s="3"/>
      <c r="D339" s="3"/>
      <c r="E339" s="4"/>
      <c r="F339" s="4"/>
      <c r="G339" s="4"/>
      <c r="H339" s="4"/>
      <c r="I339" s="3"/>
    </row>
    <row r="340" spans="1:9" ht="18.600000000000001" customHeight="1">
      <c r="A340" s="3"/>
      <c r="B340" s="3"/>
      <c r="C340" s="3"/>
      <c r="D340" s="3"/>
      <c r="E340" s="4"/>
      <c r="F340" s="4"/>
      <c r="G340" s="4"/>
      <c r="H340" s="4"/>
      <c r="I340" s="3"/>
    </row>
    <row r="341" spans="1:9" ht="18.600000000000001" customHeight="1">
      <c r="A341" s="3"/>
      <c r="B341" s="3"/>
      <c r="C341" s="3"/>
      <c r="D341" s="3"/>
      <c r="E341" s="4"/>
      <c r="F341" s="4"/>
      <c r="G341" s="4"/>
      <c r="H341" s="4"/>
      <c r="I341" s="3"/>
    </row>
    <row r="342" spans="1:9" ht="18.600000000000001" customHeight="1">
      <c r="A342" s="3"/>
      <c r="B342" s="3"/>
      <c r="C342" s="3"/>
      <c r="D342" s="3"/>
      <c r="E342" s="4"/>
      <c r="F342" s="4"/>
      <c r="G342" s="4"/>
      <c r="H342" s="4"/>
      <c r="I342" s="3"/>
    </row>
    <row r="343" spans="1:9" ht="18.600000000000001" customHeight="1">
      <c r="A343" s="3"/>
      <c r="B343" s="3"/>
      <c r="C343" s="3"/>
      <c r="D343" s="3"/>
      <c r="E343" s="4"/>
      <c r="F343" s="4"/>
      <c r="G343" s="4"/>
      <c r="H343" s="4"/>
      <c r="I343" s="3"/>
    </row>
    <row r="344" spans="1:9" ht="18.600000000000001" customHeight="1">
      <c r="A344" s="3"/>
      <c r="B344" s="3"/>
      <c r="C344" s="3"/>
      <c r="D344" s="3"/>
      <c r="E344" s="4"/>
      <c r="F344" s="4"/>
      <c r="G344" s="4"/>
      <c r="H344" s="4"/>
      <c r="I344" s="3"/>
    </row>
    <row r="345" spans="1:9" ht="18.600000000000001" customHeight="1">
      <c r="A345" s="3"/>
      <c r="B345" s="3"/>
      <c r="C345" s="3"/>
      <c r="D345" s="3"/>
      <c r="E345" s="4"/>
      <c r="F345" s="4"/>
      <c r="G345" s="4"/>
      <c r="H345" s="4"/>
      <c r="I345" s="3"/>
    </row>
    <row r="346" spans="1:9" ht="18.600000000000001" customHeight="1">
      <c r="A346" s="3"/>
      <c r="B346" s="3"/>
      <c r="C346" s="3"/>
      <c r="D346" s="3"/>
      <c r="E346" s="4"/>
      <c r="F346" s="4"/>
      <c r="G346" s="4"/>
      <c r="H346" s="4"/>
      <c r="I346" s="3"/>
    </row>
    <row r="347" spans="1:9" ht="18.600000000000001" customHeight="1">
      <c r="A347" s="3"/>
      <c r="B347" s="3"/>
      <c r="C347" s="3"/>
      <c r="D347" s="3"/>
      <c r="E347" s="4"/>
      <c r="F347" s="4"/>
      <c r="G347" s="4"/>
      <c r="H347" s="4"/>
      <c r="I347" s="3"/>
    </row>
    <row r="348" spans="1:9" ht="18.600000000000001" customHeight="1">
      <c r="A348" s="3"/>
      <c r="B348" s="3"/>
      <c r="C348" s="3"/>
      <c r="D348" s="3"/>
      <c r="E348" s="4"/>
      <c r="F348" s="4"/>
      <c r="G348" s="4"/>
      <c r="H348" s="4"/>
      <c r="I348" s="3"/>
    </row>
    <row r="349" spans="1:9" ht="18.600000000000001" customHeight="1">
      <c r="A349" s="3"/>
      <c r="B349" s="3"/>
      <c r="C349" s="3"/>
      <c r="D349" s="3"/>
      <c r="E349" s="4"/>
      <c r="F349" s="4"/>
      <c r="G349" s="4"/>
      <c r="H349" s="4"/>
      <c r="I349" s="3"/>
    </row>
    <row r="350" spans="1:9" ht="18.600000000000001" customHeight="1">
      <c r="A350" s="3"/>
      <c r="B350" s="3"/>
      <c r="C350" s="3"/>
      <c r="D350" s="3"/>
      <c r="E350" s="4"/>
      <c r="F350" s="4"/>
      <c r="G350" s="4"/>
      <c r="H350" s="4"/>
      <c r="I350" s="3"/>
    </row>
    <row r="351" spans="1:9" ht="18.600000000000001" customHeight="1">
      <c r="A351" s="3"/>
      <c r="B351" s="3"/>
      <c r="C351" s="3"/>
      <c r="D351" s="3"/>
      <c r="E351" s="4"/>
      <c r="F351" s="4"/>
      <c r="G351" s="4"/>
      <c r="H351" s="4"/>
      <c r="I351" s="3"/>
    </row>
    <row r="352" spans="1:9" ht="18.600000000000001" customHeight="1">
      <c r="A352" s="3"/>
      <c r="B352" s="3"/>
      <c r="C352" s="3"/>
      <c r="D352" s="3"/>
      <c r="E352" s="4"/>
      <c r="F352" s="4"/>
      <c r="G352" s="4"/>
      <c r="H352" s="4"/>
      <c r="I352" s="3"/>
    </row>
    <row r="353" spans="1:9" ht="18.600000000000001" customHeight="1">
      <c r="A353" s="3"/>
      <c r="B353" s="3"/>
      <c r="C353" s="3"/>
      <c r="D353" s="3"/>
      <c r="E353" s="4"/>
      <c r="F353" s="4"/>
      <c r="G353" s="4"/>
      <c r="H353" s="4"/>
      <c r="I353" s="3"/>
    </row>
    <row r="354" spans="1:9" ht="18.600000000000001" customHeight="1">
      <c r="A354" s="3"/>
      <c r="B354" s="3"/>
      <c r="C354" s="3"/>
      <c r="D354" s="3"/>
      <c r="E354" s="4"/>
      <c r="F354" s="4"/>
      <c r="G354" s="4"/>
      <c r="H354" s="4"/>
      <c r="I354" s="3"/>
    </row>
    <row r="355" spans="1:9" ht="18.600000000000001" customHeight="1">
      <c r="A355" s="3"/>
      <c r="B355" s="3"/>
      <c r="C355" s="3"/>
      <c r="D355" s="3"/>
      <c r="E355" s="4"/>
      <c r="F355" s="4"/>
      <c r="G355" s="4"/>
      <c r="H355" s="4"/>
      <c r="I355" s="3"/>
    </row>
    <row r="356" spans="1:9" ht="18.600000000000001" customHeight="1">
      <c r="A356" s="3"/>
      <c r="B356" s="3"/>
      <c r="C356" s="3"/>
      <c r="D356" s="3"/>
      <c r="E356" s="4"/>
      <c r="F356" s="4"/>
      <c r="G356" s="4"/>
      <c r="H356" s="4"/>
      <c r="I356" s="3"/>
    </row>
    <row r="357" spans="1:9" ht="18.600000000000001" customHeight="1">
      <c r="A357" s="3"/>
      <c r="B357" s="3"/>
      <c r="C357" s="3"/>
      <c r="D357" s="3"/>
      <c r="E357" s="4"/>
      <c r="F357" s="4"/>
      <c r="G357" s="4"/>
      <c r="H357" s="4"/>
      <c r="I357" s="3"/>
    </row>
    <row r="358" spans="1:9" ht="18.600000000000001" customHeight="1">
      <c r="A358" s="3"/>
      <c r="B358" s="3"/>
      <c r="C358" s="3"/>
      <c r="D358" s="3"/>
      <c r="E358" s="4"/>
      <c r="F358" s="4"/>
      <c r="G358" s="4"/>
      <c r="H358" s="4"/>
      <c r="I358" s="3"/>
    </row>
    <row r="359" spans="1:9" ht="18.600000000000001" customHeight="1">
      <c r="A359" s="3"/>
      <c r="B359" s="3"/>
      <c r="C359" s="3"/>
      <c r="D359" s="3"/>
      <c r="E359" s="4"/>
      <c r="F359" s="4"/>
      <c r="G359" s="4"/>
      <c r="H359" s="4"/>
      <c r="I359" s="3"/>
    </row>
    <row r="360" spans="1:9" ht="18.600000000000001" customHeight="1">
      <c r="A360" s="3"/>
      <c r="B360" s="3"/>
      <c r="C360" s="3"/>
      <c r="D360" s="3"/>
      <c r="E360" s="4"/>
      <c r="F360" s="4"/>
      <c r="G360" s="4"/>
      <c r="H360" s="4"/>
      <c r="I360" s="3"/>
    </row>
    <row r="361" spans="1:9" ht="18.600000000000001" customHeight="1">
      <c r="A361" s="3"/>
      <c r="B361" s="3"/>
      <c r="C361" s="3"/>
      <c r="D361" s="3"/>
      <c r="E361" s="4"/>
      <c r="F361" s="4"/>
      <c r="G361" s="4"/>
      <c r="H361" s="4"/>
      <c r="I361" s="3"/>
    </row>
    <row r="362" spans="1:9" ht="18.600000000000001" customHeight="1">
      <c r="A362" s="3"/>
      <c r="B362" s="3"/>
      <c r="C362" s="3"/>
      <c r="D362" s="3"/>
      <c r="E362" s="4"/>
      <c r="F362" s="4"/>
      <c r="G362" s="4"/>
      <c r="H362" s="4"/>
      <c r="I362" s="3"/>
    </row>
    <row r="363" spans="1:9" ht="18.600000000000001" customHeight="1">
      <c r="A363" s="3"/>
      <c r="B363" s="3"/>
      <c r="C363" s="3"/>
      <c r="D363" s="3"/>
      <c r="E363" s="4"/>
      <c r="F363" s="4"/>
      <c r="G363" s="4"/>
      <c r="H363" s="4"/>
      <c r="I363" s="3"/>
    </row>
    <row r="364" spans="1:9" ht="18.600000000000001" customHeight="1">
      <c r="A364" s="3"/>
      <c r="B364" s="3"/>
      <c r="C364" s="3"/>
      <c r="D364" s="3"/>
      <c r="E364" s="4"/>
      <c r="F364" s="4"/>
      <c r="G364" s="4"/>
      <c r="H364" s="4"/>
      <c r="I364" s="3"/>
    </row>
    <row r="365" spans="1:9" ht="18.600000000000001" customHeight="1">
      <c r="A365" s="3"/>
      <c r="B365" s="3"/>
      <c r="C365" s="3"/>
      <c r="D365" s="3"/>
      <c r="E365" s="4"/>
      <c r="F365" s="4"/>
      <c r="G365" s="4"/>
      <c r="H365" s="4"/>
      <c r="I365" s="3"/>
    </row>
    <row r="366" spans="1:9" ht="18.600000000000001" customHeight="1">
      <c r="A366" s="3"/>
      <c r="B366" s="3"/>
      <c r="C366" s="3"/>
      <c r="D366" s="3"/>
      <c r="E366" s="4"/>
      <c r="F366" s="4"/>
      <c r="G366" s="4"/>
      <c r="H366" s="4"/>
      <c r="I366" s="3"/>
    </row>
    <row r="367" spans="1:9" ht="18.600000000000001" customHeight="1">
      <c r="A367" s="3"/>
      <c r="B367" s="3"/>
      <c r="C367" s="3"/>
      <c r="D367" s="3"/>
      <c r="E367" s="4"/>
      <c r="F367" s="4"/>
      <c r="G367" s="4"/>
      <c r="H367" s="4"/>
      <c r="I367" s="3"/>
    </row>
    <row r="368" spans="1:9" ht="18.600000000000001" customHeight="1">
      <c r="A368" s="3"/>
      <c r="B368" s="3"/>
      <c r="C368" s="3"/>
      <c r="D368" s="3"/>
      <c r="E368" s="4"/>
      <c r="F368" s="4"/>
      <c r="G368" s="4"/>
      <c r="H368" s="4"/>
      <c r="I368" s="3"/>
    </row>
    <row r="369" spans="1:9" ht="18.600000000000001" customHeight="1">
      <c r="A369" s="3"/>
      <c r="B369" s="3"/>
      <c r="C369" s="3"/>
      <c r="D369" s="3"/>
      <c r="E369" s="4"/>
      <c r="F369" s="4"/>
      <c r="G369" s="4"/>
      <c r="H369" s="4"/>
      <c r="I369" s="3"/>
    </row>
    <row r="370" spans="1:9" ht="18.600000000000001" customHeight="1">
      <c r="A370" s="3"/>
      <c r="B370" s="3"/>
      <c r="C370" s="3"/>
      <c r="D370" s="3"/>
      <c r="E370" s="4"/>
      <c r="F370" s="4"/>
      <c r="G370" s="4"/>
      <c r="H370" s="4"/>
      <c r="I370" s="3"/>
    </row>
    <row r="371" spans="1:9" ht="18.600000000000001" customHeight="1">
      <c r="A371" s="3"/>
      <c r="B371" s="3"/>
      <c r="C371" s="3"/>
      <c r="D371" s="3"/>
      <c r="E371" s="4"/>
      <c r="F371" s="4"/>
      <c r="G371" s="4"/>
      <c r="H371" s="4"/>
      <c r="I371" s="3"/>
    </row>
    <row r="372" spans="1:9" ht="18.600000000000001" customHeight="1">
      <c r="A372" s="3"/>
      <c r="B372" s="3"/>
      <c r="C372" s="3"/>
      <c r="D372" s="3"/>
      <c r="E372" s="4"/>
      <c r="F372" s="4"/>
      <c r="G372" s="4"/>
      <c r="H372" s="4"/>
      <c r="I372" s="3"/>
    </row>
    <row r="373" spans="1:9" ht="18.600000000000001" customHeight="1">
      <c r="A373" s="3"/>
      <c r="B373" s="3"/>
      <c r="C373" s="3"/>
      <c r="D373" s="3"/>
      <c r="E373" s="4"/>
      <c r="F373" s="4"/>
      <c r="G373" s="4"/>
      <c r="H373" s="4"/>
      <c r="I373" s="3"/>
    </row>
    <row r="374" spans="1:9" ht="18.600000000000001" customHeight="1">
      <c r="A374" s="3"/>
      <c r="B374" s="3"/>
      <c r="C374" s="3"/>
      <c r="D374" s="3"/>
      <c r="E374" s="4"/>
      <c r="F374" s="4"/>
      <c r="G374" s="4"/>
      <c r="H374" s="4"/>
      <c r="I374" s="3"/>
    </row>
    <row r="375" spans="1:9" ht="18.600000000000001" customHeight="1">
      <c r="A375" s="3"/>
      <c r="B375" s="3"/>
      <c r="C375" s="3"/>
      <c r="D375" s="3"/>
      <c r="E375" s="4"/>
      <c r="F375" s="4"/>
      <c r="G375" s="4"/>
      <c r="H375" s="4"/>
      <c r="I375" s="3"/>
    </row>
    <row r="376" spans="1:9" ht="18.600000000000001" customHeight="1">
      <c r="A376" s="3"/>
      <c r="B376" s="3"/>
      <c r="C376" s="3"/>
      <c r="D376" s="3"/>
      <c r="E376" s="4"/>
      <c r="F376" s="4"/>
      <c r="G376" s="4"/>
      <c r="H376" s="4"/>
      <c r="I376" s="3"/>
    </row>
    <row r="377" spans="1:9" ht="18.600000000000001" customHeight="1">
      <c r="A377" s="3"/>
      <c r="B377" s="3"/>
      <c r="C377" s="3"/>
      <c r="D377" s="3"/>
      <c r="E377" s="4"/>
      <c r="F377" s="4"/>
      <c r="G377" s="4"/>
      <c r="H377" s="4"/>
      <c r="I377" s="3"/>
    </row>
    <row r="378" spans="1:9" ht="18.600000000000001" customHeight="1">
      <c r="A378" s="3"/>
      <c r="B378" s="3"/>
      <c r="C378" s="3"/>
      <c r="D378" s="3"/>
      <c r="E378" s="4"/>
      <c r="F378" s="4"/>
      <c r="G378" s="4"/>
      <c r="H378" s="4"/>
      <c r="I378" s="3"/>
    </row>
    <row r="379" spans="1:9" ht="18.600000000000001" customHeight="1">
      <c r="A379" s="3"/>
      <c r="B379" s="3"/>
      <c r="C379" s="3"/>
      <c r="D379" s="3"/>
      <c r="E379" s="4"/>
      <c r="F379" s="4"/>
      <c r="G379" s="4"/>
      <c r="H379" s="4"/>
      <c r="I379" s="3"/>
    </row>
    <row r="380" spans="1:9" ht="18.600000000000001" customHeight="1">
      <c r="A380" s="3"/>
      <c r="B380" s="3"/>
      <c r="C380" s="3"/>
      <c r="D380" s="3"/>
      <c r="E380" s="4"/>
      <c r="F380" s="4"/>
      <c r="G380" s="4"/>
      <c r="H380" s="4"/>
      <c r="I380" s="3"/>
    </row>
    <row r="381" spans="1:9" ht="18.600000000000001" customHeight="1">
      <c r="A381" s="3"/>
      <c r="B381" s="3"/>
      <c r="C381" s="3"/>
      <c r="D381" s="3"/>
      <c r="E381" s="4"/>
      <c r="F381" s="4"/>
      <c r="G381" s="4"/>
      <c r="H381" s="4"/>
      <c r="I381" s="3"/>
    </row>
    <row r="382" spans="1:9" ht="18.600000000000001" customHeight="1">
      <c r="A382" s="3"/>
      <c r="B382" s="3"/>
      <c r="C382" s="3"/>
      <c r="D382" s="3"/>
      <c r="E382" s="4"/>
      <c r="F382" s="4"/>
      <c r="G382" s="4"/>
      <c r="H382" s="4"/>
      <c r="I382" s="3"/>
    </row>
    <row r="383" spans="1:9" ht="18.600000000000001" customHeight="1">
      <c r="A383" s="3"/>
      <c r="B383" s="3"/>
      <c r="C383" s="3"/>
      <c r="D383" s="3"/>
      <c r="E383" s="4"/>
      <c r="F383" s="4"/>
      <c r="G383" s="4"/>
      <c r="H383" s="4"/>
      <c r="I383" s="3"/>
    </row>
    <row r="384" spans="1:9" ht="18.600000000000001" customHeight="1">
      <c r="A384" s="3"/>
      <c r="B384" s="3"/>
      <c r="C384" s="3"/>
      <c r="D384" s="3"/>
      <c r="E384" s="4"/>
      <c r="F384" s="4"/>
      <c r="G384" s="4"/>
      <c r="H384" s="4"/>
      <c r="I384" s="3"/>
    </row>
    <row r="385" spans="1:9" ht="18.600000000000001" customHeight="1">
      <c r="A385" s="3"/>
      <c r="B385" s="3"/>
      <c r="C385" s="3"/>
      <c r="D385" s="3"/>
      <c r="E385" s="4"/>
      <c r="F385" s="4"/>
      <c r="G385" s="4"/>
      <c r="H385" s="4"/>
      <c r="I385" s="3"/>
    </row>
    <row r="386" spans="1:9" ht="18.600000000000001" customHeight="1">
      <c r="A386" s="3"/>
      <c r="B386" s="3"/>
      <c r="C386" s="3"/>
      <c r="D386" s="3"/>
      <c r="E386" s="4"/>
      <c r="F386" s="4"/>
      <c r="G386" s="4"/>
      <c r="H386" s="4"/>
      <c r="I386" s="3"/>
    </row>
    <row r="387" spans="1:9" ht="18.600000000000001" customHeight="1">
      <c r="A387" s="3"/>
      <c r="B387" s="3"/>
      <c r="C387" s="3"/>
      <c r="D387" s="3"/>
      <c r="E387" s="4"/>
      <c r="F387" s="4"/>
      <c r="G387" s="4"/>
      <c r="H387" s="4"/>
      <c r="I387" s="3"/>
    </row>
    <row r="388" spans="1:9" ht="18.600000000000001" customHeight="1">
      <c r="A388" s="3"/>
      <c r="B388" s="3"/>
      <c r="C388" s="3"/>
      <c r="D388" s="3"/>
      <c r="E388" s="4"/>
      <c r="F388" s="4"/>
      <c r="G388" s="4"/>
      <c r="H388" s="4"/>
      <c r="I388" s="3"/>
    </row>
    <row r="389" spans="1:9" ht="18.600000000000001" customHeight="1">
      <c r="A389" s="3"/>
      <c r="B389" s="3"/>
      <c r="C389" s="3"/>
      <c r="D389" s="3"/>
      <c r="E389" s="4"/>
      <c r="F389" s="4"/>
      <c r="G389" s="4"/>
      <c r="H389" s="4"/>
      <c r="I389" s="3"/>
    </row>
    <row r="390" spans="1:9" ht="18.600000000000001" customHeight="1">
      <c r="A390" s="3"/>
      <c r="B390" s="3"/>
      <c r="C390" s="3"/>
      <c r="D390" s="3"/>
      <c r="E390" s="4"/>
      <c r="F390" s="4"/>
      <c r="G390" s="4"/>
      <c r="H390" s="4"/>
      <c r="I390" s="3"/>
    </row>
    <row r="391" spans="1:9" ht="18.600000000000001" customHeight="1">
      <c r="A391" s="3"/>
      <c r="B391" s="3"/>
      <c r="C391" s="3"/>
      <c r="D391" s="3"/>
      <c r="E391" s="4"/>
      <c r="F391" s="4"/>
      <c r="G391" s="4"/>
      <c r="H391" s="4"/>
      <c r="I391" s="3"/>
    </row>
    <row r="392" spans="1:9" ht="18.600000000000001" customHeight="1">
      <c r="A392" s="3"/>
      <c r="B392" s="3"/>
      <c r="C392" s="3"/>
      <c r="D392" s="3"/>
      <c r="E392" s="4"/>
      <c r="F392" s="4"/>
      <c r="G392" s="4"/>
      <c r="H392" s="4"/>
      <c r="I392" s="3"/>
    </row>
    <row r="393" spans="1:9" ht="18.600000000000001" customHeight="1">
      <c r="A393" s="3"/>
      <c r="B393" s="3"/>
      <c r="C393" s="3"/>
      <c r="D393" s="3"/>
      <c r="E393" s="4"/>
      <c r="F393" s="4"/>
      <c r="G393" s="4"/>
      <c r="H393" s="4"/>
      <c r="I393" s="3"/>
    </row>
    <row r="394" spans="1:9" ht="18.600000000000001" customHeight="1">
      <c r="A394" s="3"/>
      <c r="B394" s="3"/>
      <c r="C394" s="3"/>
      <c r="D394" s="3"/>
      <c r="E394" s="4"/>
      <c r="F394" s="4"/>
      <c r="G394" s="4"/>
      <c r="H394" s="4"/>
      <c r="I394" s="3"/>
    </row>
    <row r="395" spans="1:9" ht="18.600000000000001" customHeight="1">
      <c r="A395" s="3"/>
      <c r="B395" s="3"/>
      <c r="C395" s="3"/>
      <c r="D395" s="3"/>
      <c r="E395" s="4"/>
      <c r="F395" s="4"/>
      <c r="G395" s="4"/>
      <c r="H395" s="4"/>
      <c r="I395" s="3"/>
    </row>
    <row r="396" spans="1:9" ht="18.600000000000001" customHeight="1">
      <c r="A396" s="3"/>
      <c r="B396" s="3"/>
      <c r="C396" s="3"/>
      <c r="D396" s="3"/>
      <c r="E396" s="4"/>
      <c r="F396" s="4"/>
      <c r="G396" s="4"/>
      <c r="H396" s="4"/>
      <c r="I396" s="3"/>
    </row>
    <row r="397" spans="1:9" ht="18.600000000000001" customHeight="1">
      <c r="A397" s="3"/>
      <c r="B397" s="3"/>
      <c r="C397" s="3"/>
      <c r="D397" s="3"/>
      <c r="E397" s="4"/>
      <c r="F397" s="4"/>
      <c r="G397" s="4"/>
      <c r="H397" s="4"/>
      <c r="I397" s="3"/>
    </row>
    <row r="398" spans="1:9" ht="18.600000000000001" customHeight="1">
      <c r="A398" s="3"/>
      <c r="B398" s="3"/>
      <c r="C398" s="3"/>
      <c r="D398" s="3"/>
      <c r="E398" s="4"/>
      <c r="F398" s="4"/>
      <c r="G398" s="4"/>
      <c r="H398" s="4"/>
      <c r="I398" s="3"/>
    </row>
    <row r="399" spans="1:9" ht="18.600000000000001" customHeight="1">
      <c r="A399" s="3"/>
      <c r="B399" s="3"/>
      <c r="C399" s="3"/>
      <c r="D399" s="3"/>
      <c r="E399" s="4"/>
      <c r="F399" s="4"/>
      <c r="G399" s="4"/>
      <c r="H399" s="4"/>
      <c r="I399" s="3"/>
    </row>
    <row r="400" spans="1:9" ht="18.600000000000001" customHeight="1">
      <c r="A400" s="3"/>
      <c r="B400" s="3"/>
      <c r="C400" s="3"/>
      <c r="D400" s="3"/>
      <c r="E400" s="4"/>
      <c r="F400" s="4"/>
      <c r="G400" s="4"/>
      <c r="H400" s="4"/>
      <c r="I400" s="3"/>
    </row>
    <row r="401" spans="1:9" ht="18.600000000000001" customHeight="1">
      <c r="A401" s="3"/>
      <c r="B401" s="3"/>
      <c r="C401" s="3"/>
      <c r="D401" s="3"/>
      <c r="E401" s="4"/>
      <c r="F401" s="4"/>
      <c r="G401" s="4"/>
      <c r="H401" s="4"/>
      <c r="I401" s="3"/>
    </row>
    <row r="402" spans="1:9" ht="18.600000000000001" customHeight="1">
      <c r="A402" s="3"/>
      <c r="B402" s="3"/>
      <c r="C402" s="3"/>
      <c r="D402" s="3"/>
      <c r="E402" s="4"/>
      <c r="F402" s="4"/>
      <c r="G402" s="4"/>
      <c r="H402" s="4"/>
      <c r="I402" s="3"/>
    </row>
    <row r="403" spans="1:9" ht="18.600000000000001" customHeight="1">
      <c r="A403" s="3"/>
      <c r="B403" s="3"/>
      <c r="C403" s="3"/>
      <c r="D403" s="3"/>
      <c r="E403" s="4"/>
      <c r="F403" s="4"/>
      <c r="G403" s="4"/>
      <c r="H403" s="4"/>
      <c r="I403" s="3"/>
    </row>
    <row r="404" spans="1:9" ht="18.600000000000001" customHeight="1">
      <c r="A404" s="3"/>
      <c r="B404" s="3"/>
      <c r="C404" s="3"/>
      <c r="D404" s="3"/>
      <c r="E404" s="4"/>
      <c r="F404" s="4"/>
      <c r="G404" s="4"/>
      <c r="H404" s="4"/>
      <c r="I404" s="3"/>
    </row>
    <row r="405" spans="1:9" ht="18.600000000000001" customHeight="1">
      <c r="A405" s="3"/>
      <c r="B405" s="3"/>
      <c r="C405" s="3"/>
      <c r="D405" s="3"/>
      <c r="E405" s="4"/>
      <c r="F405" s="4"/>
      <c r="G405" s="4"/>
      <c r="H405" s="4"/>
      <c r="I405" s="3"/>
    </row>
    <row r="406" spans="1:9" ht="18.600000000000001" customHeight="1">
      <c r="A406" s="3"/>
      <c r="B406" s="3"/>
      <c r="C406" s="3"/>
      <c r="D406" s="3"/>
      <c r="E406" s="4"/>
      <c r="F406" s="4"/>
      <c r="G406" s="4"/>
      <c r="H406" s="4"/>
      <c r="I406" s="3"/>
    </row>
    <row r="407" spans="1:9" ht="18.600000000000001" customHeight="1">
      <c r="A407" s="3"/>
      <c r="B407" s="3"/>
      <c r="C407" s="3"/>
      <c r="D407" s="3"/>
      <c r="E407" s="4"/>
      <c r="F407" s="4"/>
      <c r="G407" s="4"/>
      <c r="H407" s="4"/>
      <c r="I407" s="3"/>
    </row>
    <row r="408" spans="1:9" ht="18.600000000000001" customHeight="1">
      <c r="A408" s="3"/>
      <c r="B408" s="3"/>
      <c r="C408" s="3"/>
      <c r="D408" s="3"/>
      <c r="E408" s="4"/>
      <c r="F408" s="4"/>
      <c r="G408" s="4"/>
      <c r="H408" s="4"/>
      <c r="I408" s="3"/>
    </row>
    <row r="409" spans="1:9" ht="18.600000000000001" customHeight="1">
      <c r="A409" s="3"/>
      <c r="B409" s="3"/>
      <c r="C409" s="3"/>
      <c r="D409" s="3"/>
      <c r="E409" s="4"/>
      <c r="F409" s="4"/>
      <c r="G409" s="4"/>
      <c r="H409" s="4"/>
      <c r="I409" s="3"/>
    </row>
    <row r="410" spans="1:9" ht="18.600000000000001" customHeight="1">
      <c r="A410" s="3"/>
      <c r="B410" s="3"/>
      <c r="C410" s="3"/>
      <c r="D410" s="3"/>
      <c r="E410" s="4"/>
      <c r="F410" s="4"/>
      <c r="G410" s="4"/>
      <c r="H410" s="4"/>
      <c r="I410" s="3"/>
    </row>
    <row r="411" spans="1:9" ht="18.600000000000001" customHeight="1">
      <c r="A411" s="3"/>
      <c r="B411" s="3"/>
      <c r="C411" s="3"/>
      <c r="D411" s="3"/>
      <c r="E411" s="4"/>
      <c r="F411" s="4"/>
      <c r="G411" s="4"/>
      <c r="H411" s="4"/>
      <c r="I411" s="3"/>
    </row>
    <row r="412" spans="1:9" ht="18.600000000000001" customHeight="1">
      <c r="A412" s="3"/>
      <c r="B412" s="3"/>
      <c r="C412" s="3"/>
      <c r="D412" s="3"/>
      <c r="E412" s="4"/>
      <c r="F412" s="4"/>
      <c r="G412" s="4"/>
      <c r="H412" s="4"/>
      <c r="I412" s="3"/>
    </row>
    <row r="413" spans="1:9" ht="18.600000000000001" customHeight="1">
      <c r="A413" s="3"/>
      <c r="B413" s="3"/>
      <c r="C413" s="3"/>
      <c r="D413" s="3"/>
      <c r="E413" s="4"/>
      <c r="F413" s="4"/>
      <c r="G413" s="4"/>
      <c r="H413" s="4"/>
      <c r="I413" s="3"/>
    </row>
    <row r="414" spans="1:9" ht="18.600000000000001" customHeight="1">
      <c r="A414" s="3"/>
      <c r="B414" s="3"/>
      <c r="C414" s="3"/>
      <c r="D414" s="3"/>
      <c r="E414" s="4"/>
      <c r="F414" s="4"/>
      <c r="G414" s="4"/>
      <c r="H414" s="4"/>
      <c r="I414" s="3"/>
    </row>
    <row r="415" spans="1:9" ht="18.600000000000001" customHeight="1">
      <c r="A415" s="3"/>
      <c r="B415" s="3"/>
      <c r="C415" s="3"/>
      <c r="D415" s="3"/>
      <c r="E415" s="4"/>
      <c r="F415" s="4"/>
      <c r="G415" s="4"/>
      <c r="H415" s="4"/>
      <c r="I415" s="3"/>
    </row>
    <row r="416" spans="1:9" ht="18.600000000000001" customHeight="1">
      <c r="A416" s="3"/>
      <c r="B416" s="3"/>
      <c r="C416" s="3"/>
      <c r="D416" s="3"/>
      <c r="E416" s="4"/>
      <c r="F416" s="4"/>
      <c r="G416" s="4"/>
      <c r="H416" s="4"/>
      <c r="I416" s="3"/>
    </row>
    <row r="417" spans="1:9" ht="18.600000000000001" customHeight="1">
      <c r="A417" s="3"/>
      <c r="B417" s="3"/>
      <c r="C417" s="3"/>
      <c r="D417" s="3"/>
      <c r="E417" s="4"/>
      <c r="F417" s="4"/>
      <c r="G417" s="4"/>
      <c r="H417" s="4"/>
      <c r="I417" s="3"/>
    </row>
    <row r="418" spans="1:9" ht="18.600000000000001" customHeight="1">
      <c r="A418" s="3"/>
      <c r="B418" s="3"/>
      <c r="C418" s="3"/>
      <c r="D418" s="3"/>
      <c r="E418" s="4"/>
      <c r="F418" s="4"/>
      <c r="G418" s="4"/>
      <c r="H418" s="4"/>
      <c r="I418" s="3"/>
    </row>
    <row r="419" spans="1:9" ht="18.600000000000001" customHeight="1">
      <c r="A419" s="3"/>
      <c r="B419" s="3"/>
      <c r="C419" s="3"/>
      <c r="D419" s="3"/>
      <c r="E419" s="4"/>
      <c r="F419" s="4"/>
      <c r="G419" s="4"/>
      <c r="H419" s="4"/>
      <c r="I419" s="3"/>
    </row>
    <row r="420" spans="1:9" ht="18.600000000000001" customHeight="1">
      <c r="A420" s="3"/>
      <c r="B420" s="3"/>
      <c r="C420" s="3"/>
      <c r="D420" s="3"/>
      <c r="E420" s="4"/>
      <c r="F420" s="4"/>
      <c r="G420" s="4"/>
      <c r="H420" s="4"/>
      <c r="I420" s="3"/>
    </row>
    <row r="421" spans="1:9" ht="18.600000000000001" customHeight="1">
      <c r="A421" s="3"/>
      <c r="B421" s="3"/>
      <c r="C421" s="3"/>
      <c r="D421" s="3"/>
      <c r="E421" s="4"/>
      <c r="F421" s="4"/>
      <c r="G421" s="4"/>
      <c r="H421" s="4"/>
      <c r="I421" s="3"/>
    </row>
    <row r="422" spans="1:9" ht="18.600000000000001" customHeight="1">
      <c r="A422" s="3"/>
      <c r="B422" s="3"/>
      <c r="C422" s="3"/>
      <c r="D422" s="3"/>
      <c r="E422" s="4"/>
      <c r="F422" s="4"/>
      <c r="G422" s="4"/>
      <c r="H422" s="4"/>
      <c r="I422" s="3"/>
    </row>
    <row r="423" spans="1:9" ht="18.600000000000001" customHeight="1">
      <c r="A423" s="3"/>
      <c r="B423" s="3"/>
      <c r="C423" s="3"/>
      <c r="D423" s="3"/>
      <c r="E423" s="4"/>
      <c r="F423" s="4"/>
      <c r="G423" s="4"/>
      <c r="H423" s="4"/>
      <c r="I423" s="3"/>
    </row>
    <row r="424" spans="1:9" ht="18.600000000000001" customHeight="1">
      <c r="A424" s="3"/>
      <c r="B424" s="3"/>
      <c r="C424" s="3"/>
      <c r="D424" s="3"/>
      <c r="E424" s="4"/>
      <c r="F424" s="4"/>
      <c r="G424" s="4"/>
      <c r="H424" s="4"/>
      <c r="I424" s="3"/>
    </row>
    <row r="425" spans="1:9" ht="18.600000000000001" customHeight="1">
      <c r="A425" s="3"/>
      <c r="B425" s="3"/>
      <c r="C425" s="3"/>
      <c r="D425" s="3"/>
      <c r="E425" s="4"/>
      <c r="F425" s="4"/>
      <c r="G425" s="4"/>
      <c r="H425" s="4"/>
      <c r="I425" s="3"/>
    </row>
    <row r="426" spans="1:9" ht="18.600000000000001" customHeight="1">
      <c r="A426" s="3"/>
      <c r="B426" s="3"/>
      <c r="C426" s="3"/>
      <c r="D426" s="3"/>
      <c r="E426" s="4"/>
      <c r="F426" s="4"/>
      <c r="G426" s="4"/>
      <c r="H426" s="4"/>
      <c r="I426" s="3"/>
    </row>
    <row r="427" spans="1:9" ht="18.600000000000001" customHeight="1">
      <c r="A427" s="3"/>
      <c r="B427" s="3"/>
      <c r="C427" s="3"/>
      <c r="D427" s="3"/>
      <c r="E427" s="4"/>
      <c r="F427" s="4"/>
      <c r="G427" s="4"/>
      <c r="H427" s="4"/>
      <c r="I427" s="3"/>
    </row>
    <row r="428" spans="1:9" ht="18.600000000000001" customHeight="1">
      <c r="A428" s="3"/>
      <c r="B428" s="3"/>
      <c r="C428" s="3"/>
      <c r="D428" s="3"/>
      <c r="E428" s="4"/>
      <c r="F428" s="4"/>
      <c r="G428" s="4"/>
      <c r="H428" s="4"/>
      <c r="I428" s="3"/>
    </row>
    <row r="429" spans="1:9" ht="18.600000000000001" customHeight="1">
      <c r="A429" s="3"/>
      <c r="B429" s="3"/>
      <c r="C429" s="3"/>
      <c r="D429" s="3"/>
      <c r="E429" s="4"/>
      <c r="F429" s="4"/>
      <c r="G429" s="4"/>
      <c r="H429" s="4"/>
      <c r="I429" s="3"/>
    </row>
    <row r="430" spans="1:9" ht="18.600000000000001" customHeight="1">
      <c r="A430" s="3"/>
      <c r="B430" s="3"/>
      <c r="C430" s="3"/>
      <c r="D430" s="3"/>
      <c r="E430" s="4"/>
      <c r="F430" s="4"/>
      <c r="G430" s="4"/>
      <c r="H430" s="4"/>
      <c r="I430" s="3"/>
    </row>
    <row r="431" spans="1:9" ht="18.600000000000001" customHeight="1">
      <c r="A431" s="3"/>
      <c r="B431" s="3"/>
      <c r="C431" s="3"/>
      <c r="D431" s="3"/>
      <c r="E431" s="4"/>
      <c r="F431" s="4"/>
      <c r="G431" s="4"/>
      <c r="H431" s="4"/>
      <c r="I431" s="3"/>
    </row>
    <row r="432" spans="1:9" ht="18.600000000000001" customHeight="1">
      <c r="A432" s="3"/>
      <c r="B432" s="3"/>
      <c r="C432" s="3"/>
      <c r="D432" s="3"/>
      <c r="E432" s="4"/>
      <c r="F432" s="4"/>
      <c r="G432" s="4"/>
      <c r="H432" s="4"/>
      <c r="I432" s="3"/>
    </row>
    <row r="433" spans="1:9" ht="18.600000000000001" customHeight="1">
      <c r="A433" s="3"/>
      <c r="B433" s="3"/>
      <c r="C433" s="3"/>
      <c r="D433" s="3"/>
      <c r="E433" s="4"/>
      <c r="F433" s="4"/>
      <c r="G433" s="4"/>
      <c r="H433" s="4"/>
      <c r="I433" s="3"/>
    </row>
    <row r="434" spans="1:9" ht="18.600000000000001" customHeight="1">
      <c r="A434" s="3"/>
      <c r="B434" s="3"/>
      <c r="C434" s="3"/>
      <c r="D434" s="3"/>
      <c r="E434" s="4"/>
      <c r="F434" s="4"/>
      <c r="G434" s="4"/>
      <c r="H434" s="4"/>
      <c r="I434" s="3"/>
    </row>
    <row r="435" spans="1:9" ht="18.600000000000001" customHeight="1">
      <c r="A435" s="3"/>
      <c r="B435" s="3"/>
      <c r="C435" s="3"/>
      <c r="D435" s="3"/>
      <c r="E435" s="4"/>
      <c r="F435" s="4"/>
      <c r="G435" s="4"/>
      <c r="H435" s="4"/>
      <c r="I435" s="3"/>
    </row>
    <row r="436" spans="1:9" ht="18.600000000000001" customHeight="1">
      <c r="A436" s="3"/>
      <c r="B436" s="3"/>
      <c r="C436" s="3"/>
      <c r="D436" s="3"/>
      <c r="E436" s="4"/>
      <c r="F436" s="4"/>
      <c r="G436" s="4"/>
      <c r="H436" s="4"/>
      <c r="I436" s="3"/>
    </row>
    <row r="437" spans="1:9" ht="18.600000000000001" customHeight="1">
      <c r="A437" s="3"/>
      <c r="B437" s="3"/>
      <c r="C437" s="3"/>
      <c r="D437" s="3"/>
      <c r="E437" s="4"/>
      <c r="F437" s="4"/>
      <c r="G437" s="4"/>
      <c r="H437" s="4"/>
      <c r="I437" s="3"/>
    </row>
    <row r="438" spans="1:9" ht="18.600000000000001" customHeight="1">
      <c r="A438" s="3"/>
      <c r="B438" s="3"/>
      <c r="C438" s="3"/>
      <c r="D438" s="3"/>
      <c r="E438" s="4"/>
      <c r="F438" s="4"/>
      <c r="G438" s="4"/>
      <c r="H438" s="4"/>
      <c r="I438" s="3"/>
    </row>
    <row r="439" spans="1:9" ht="18.600000000000001" customHeight="1">
      <c r="A439" s="3"/>
      <c r="B439" s="3"/>
      <c r="C439" s="3"/>
      <c r="D439" s="3"/>
      <c r="E439" s="4"/>
      <c r="F439" s="4"/>
      <c r="G439" s="4"/>
      <c r="H439" s="4"/>
      <c r="I439" s="3"/>
    </row>
    <row r="440" spans="1:9" ht="18.600000000000001" customHeight="1">
      <c r="A440" s="3"/>
      <c r="B440" s="3"/>
      <c r="C440" s="3"/>
      <c r="D440" s="3"/>
      <c r="E440" s="4"/>
      <c r="F440" s="4"/>
      <c r="G440" s="4"/>
      <c r="H440" s="4"/>
      <c r="I440" s="3"/>
    </row>
    <row r="441" spans="1:9" ht="18.600000000000001" customHeight="1">
      <c r="A441" s="3"/>
      <c r="B441" s="3"/>
      <c r="C441" s="3"/>
      <c r="D441" s="3"/>
      <c r="E441" s="4"/>
      <c r="F441" s="4"/>
      <c r="G441" s="4"/>
      <c r="H441" s="4"/>
      <c r="I441" s="3"/>
    </row>
    <row r="442" spans="1:9" ht="18.600000000000001" customHeight="1">
      <c r="A442" s="3"/>
      <c r="B442" s="3"/>
      <c r="C442" s="3"/>
      <c r="D442" s="3"/>
      <c r="E442" s="4"/>
      <c r="F442" s="4"/>
      <c r="G442" s="4"/>
      <c r="H442" s="4"/>
      <c r="I442" s="3"/>
    </row>
    <row r="443" spans="1:9" ht="18.600000000000001" customHeight="1">
      <c r="A443" s="3"/>
      <c r="B443" s="3"/>
      <c r="C443" s="3"/>
      <c r="D443" s="3"/>
      <c r="E443" s="4"/>
      <c r="F443" s="4"/>
      <c r="G443" s="4"/>
      <c r="H443" s="4"/>
      <c r="I443" s="3"/>
    </row>
    <row r="444" spans="1:9" ht="18.600000000000001" customHeight="1">
      <c r="A444" s="3"/>
      <c r="B444" s="3"/>
      <c r="C444" s="3"/>
      <c r="D444" s="3"/>
      <c r="E444" s="4"/>
      <c r="F444" s="4"/>
      <c r="G444" s="4"/>
      <c r="H444" s="4"/>
      <c r="I444" s="3"/>
    </row>
    <row r="445" spans="1:9" ht="18.600000000000001" customHeight="1">
      <c r="A445" s="3"/>
      <c r="B445" s="3"/>
      <c r="C445" s="3"/>
      <c r="D445" s="3"/>
      <c r="E445" s="4"/>
      <c r="F445" s="4"/>
      <c r="G445" s="4"/>
      <c r="H445" s="4"/>
      <c r="I445" s="3"/>
    </row>
    <row r="446" spans="1:9" ht="18.600000000000001" customHeight="1">
      <c r="A446" s="3"/>
      <c r="B446" s="3"/>
      <c r="C446" s="3"/>
      <c r="D446" s="3"/>
      <c r="E446" s="4"/>
      <c r="F446" s="4"/>
      <c r="G446" s="4"/>
      <c r="H446" s="4"/>
      <c r="I446" s="3"/>
    </row>
    <row r="447" spans="1:9" ht="18.600000000000001" customHeight="1">
      <c r="A447" s="3"/>
      <c r="B447" s="3"/>
      <c r="C447" s="3"/>
      <c r="D447" s="3"/>
      <c r="E447" s="4"/>
      <c r="F447" s="4"/>
      <c r="G447" s="4"/>
      <c r="H447" s="4"/>
      <c r="I447" s="3"/>
    </row>
    <row r="448" spans="1:9" ht="18.600000000000001" customHeight="1">
      <c r="A448" s="3"/>
      <c r="B448" s="3"/>
      <c r="C448" s="3"/>
      <c r="D448" s="3"/>
      <c r="E448" s="4"/>
      <c r="F448" s="4"/>
      <c r="G448" s="4"/>
      <c r="H448" s="4"/>
      <c r="I448" s="3"/>
    </row>
    <row r="449" spans="1:9" ht="18.600000000000001" customHeight="1">
      <c r="A449" s="3"/>
      <c r="B449" s="3"/>
      <c r="C449" s="3"/>
      <c r="D449" s="3"/>
      <c r="E449" s="4"/>
      <c r="F449" s="4"/>
      <c r="G449" s="4"/>
      <c r="H449" s="4"/>
      <c r="I449" s="3"/>
    </row>
    <row r="450" spans="1:9" ht="18.600000000000001" customHeight="1">
      <c r="A450" s="3"/>
      <c r="B450" s="3"/>
      <c r="C450" s="3"/>
      <c r="D450" s="3"/>
      <c r="E450" s="4"/>
      <c r="F450" s="4"/>
      <c r="G450" s="4"/>
      <c r="H450" s="4"/>
      <c r="I450" s="3"/>
    </row>
    <row r="451" spans="1:9" ht="18.600000000000001" customHeight="1">
      <c r="A451" s="3"/>
      <c r="B451" s="3"/>
      <c r="C451" s="3"/>
      <c r="D451" s="3"/>
      <c r="E451" s="4"/>
      <c r="F451" s="4"/>
      <c r="G451" s="4"/>
      <c r="H451" s="4"/>
      <c r="I451" s="3"/>
    </row>
    <row r="452" spans="1:9" ht="18.600000000000001" customHeight="1">
      <c r="A452" s="3"/>
      <c r="B452" s="3"/>
      <c r="C452" s="3"/>
      <c r="D452" s="3"/>
      <c r="E452" s="4"/>
      <c r="F452" s="4"/>
      <c r="G452" s="4"/>
      <c r="H452" s="4"/>
      <c r="I452" s="3"/>
    </row>
    <row r="453" spans="1:9" ht="18.600000000000001" customHeight="1">
      <c r="A453" s="3"/>
      <c r="B453" s="3"/>
      <c r="C453" s="3"/>
      <c r="D453" s="3"/>
      <c r="E453" s="4"/>
      <c r="F453" s="4"/>
      <c r="G453" s="4"/>
      <c r="H453" s="4"/>
      <c r="I453" s="3"/>
    </row>
    <row r="454" spans="1:9" ht="18.600000000000001" customHeight="1">
      <c r="A454" s="3"/>
      <c r="B454" s="3"/>
      <c r="C454" s="3"/>
      <c r="D454" s="3"/>
      <c r="E454" s="4"/>
      <c r="F454" s="4"/>
      <c r="G454" s="4"/>
      <c r="H454" s="4"/>
      <c r="I454" s="3"/>
    </row>
    <row r="455" spans="1:9" ht="18.600000000000001" customHeight="1">
      <c r="A455" s="3"/>
      <c r="B455" s="3"/>
      <c r="C455" s="3"/>
      <c r="D455" s="3"/>
      <c r="E455" s="4"/>
      <c r="F455" s="4"/>
      <c r="G455" s="4"/>
      <c r="H455" s="4"/>
      <c r="I455" s="3"/>
    </row>
    <row r="456" spans="1:9" ht="18.600000000000001" customHeight="1">
      <c r="A456" s="3"/>
      <c r="B456" s="3"/>
      <c r="C456" s="3"/>
      <c r="D456" s="3"/>
      <c r="E456" s="4"/>
      <c r="F456" s="4"/>
      <c r="G456" s="4"/>
      <c r="H456" s="4"/>
      <c r="I456" s="3"/>
    </row>
    <row r="457" spans="1:9" ht="18.600000000000001" customHeight="1">
      <c r="A457" s="3"/>
      <c r="B457" s="3"/>
      <c r="C457" s="3"/>
      <c r="D457" s="3"/>
      <c r="E457" s="4"/>
      <c r="F457" s="4"/>
      <c r="G457" s="4"/>
      <c r="H457" s="4"/>
      <c r="I457" s="3"/>
    </row>
    <row r="458" spans="1:9" ht="18.600000000000001" customHeight="1">
      <c r="A458" s="3"/>
      <c r="B458" s="3"/>
      <c r="C458" s="3"/>
      <c r="D458" s="3"/>
      <c r="E458" s="4"/>
      <c r="F458" s="4"/>
      <c r="G458" s="4"/>
      <c r="H458" s="4"/>
      <c r="I458" s="3"/>
    </row>
    <row r="459" spans="1:9" ht="18.600000000000001" customHeight="1">
      <c r="A459" s="3"/>
      <c r="B459" s="3"/>
      <c r="C459" s="3"/>
      <c r="D459" s="3"/>
      <c r="E459" s="4"/>
      <c r="F459" s="4"/>
      <c r="G459" s="4"/>
      <c r="H459" s="4"/>
      <c r="I459" s="3"/>
    </row>
    <row r="460" spans="1:9" ht="18.600000000000001" customHeight="1">
      <c r="A460" s="3"/>
      <c r="B460" s="3"/>
      <c r="C460" s="3"/>
      <c r="D460" s="3"/>
      <c r="E460" s="4"/>
      <c r="F460" s="4"/>
      <c r="G460" s="4"/>
      <c r="H460" s="4"/>
      <c r="I460" s="3"/>
    </row>
    <row r="461" spans="1:9" ht="18.600000000000001" customHeight="1">
      <c r="A461" s="3"/>
      <c r="B461" s="3"/>
      <c r="C461" s="3"/>
      <c r="D461" s="3"/>
      <c r="E461" s="4"/>
      <c r="F461" s="4"/>
      <c r="G461" s="4"/>
      <c r="H461" s="4"/>
      <c r="I461" s="3"/>
    </row>
    <row r="462" spans="1:9" ht="18.600000000000001" customHeight="1">
      <c r="A462" s="3"/>
      <c r="B462" s="3"/>
      <c r="C462" s="3"/>
      <c r="D462" s="3"/>
      <c r="E462" s="4"/>
      <c r="F462" s="4"/>
      <c r="G462" s="4"/>
      <c r="H462" s="4"/>
      <c r="I462" s="3"/>
    </row>
    <row r="463" spans="1:9" ht="18.600000000000001" customHeight="1">
      <c r="A463" s="3"/>
      <c r="B463" s="3"/>
      <c r="C463" s="3"/>
      <c r="D463" s="3"/>
      <c r="E463" s="4"/>
      <c r="F463" s="4"/>
      <c r="G463" s="4"/>
      <c r="H463" s="4"/>
      <c r="I463" s="3"/>
    </row>
    <row r="464" spans="1:9" ht="18.600000000000001" customHeight="1">
      <c r="A464" s="3"/>
      <c r="B464" s="3"/>
      <c r="C464" s="3"/>
      <c r="D464" s="3"/>
      <c r="E464" s="4"/>
      <c r="F464" s="4"/>
      <c r="G464" s="4"/>
      <c r="H464" s="4"/>
      <c r="I464" s="3"/>
    </row>
    <row r="465" spans="1:9" ht="18.600000000000001" customHeight="1">
      <c r="A465" s="3"/>
      <c r="B465" s="3"/>
      <c r="C465" s="3"/>
      <c r="D465" s="3"/>
      <c r="E465" s="4"/>
      <c r="F465" s="4"/>
      <c r="G465" s="4"/>
      <c r="H465" s="4"/>
      <c r="I465" s="3"/>
    </row>
    <row r="466" spans="1:9" ht="18.600000000000001" customHeight="1">
      <c r="A466" s="3"/>
      <c r="B466" s="3"/>
      <c r="C466" s="3"/>
      <c r="D466" s="3"/>
      <c r="E466" s="4"/>
      <c r="F466" s="4"/>
      <c r="G466" s="4"/>
      <c r="H466" s="4"/>
      <c r="I466" s="3"/>
    </row>
    <row r="467" spans="1:9" ht="18.600000000000001" customHeight="1">
      <c r="A467" s="3"/>
      <c r="B467" s="3"/>
      <c r="C467" s="3"/>
      <c r="D467" s="3"/>
      <c r="E467" s="4"/>
      <c r="F467" s="4"/>
      <c r="G467" s="4"/>
      <c r="H467" s="4"/>
      <c r="I467" s="3"/>
    </row>
    <row r="468" spans="1:9" ht="18.600000000000001" customHeight="1">
      <c r="A468" s="3"/>
      <c r="B468" s="3"/>
      <c r="C468" s="3"/>
      <c r="D468" s="3"/>
      <c r="E468" s="4"/>
      <c r="F468" s="4"/>
      <c r="G468" s="4"/>
      <c r="H468" s="4"/>
      <c r="I468" s="3"/>
    </row>
    <row r="469" spans="1:9" ht="18.600000000000001" customHeight="1">
      <c r="A469" s="3"/>
      <c r="B469" s="3"/>
      <c r="C469" s="3"/>
      <c r="D469" s="3"/>
      <c r="E469" s="4"/>
      <c r="F469" s="4"/>
      <c r="G469" s="4"/>
      <c r="H469" s="4"/>
      <c r="I469" s="3"/>
    </row>
    <row r="470" spans="1:9" ht="18.600000000000001" customHeight="1">
      <c r="A470" s="3"/>
      <c r="B470" s="3"/>
      <c r="C470" s="3"/>
      <c r="D470" s="3"/>
      <c r="E470" s="4"/>
      <c r="F470" s="4"/>
      <c r="G470" s="4"/>
      <c r="H470" s="4"/>
      <c r="I470" s="3"/>
    </row>
    <row r="471" spans="1:9" ht="18.600000000000001" customHeight="1">
      <c r="A471" s="3"/>
      <c r="B471" s="3"/>
      <c r="C471" s="3"/>
      <c r="D471" s="3"/>
      <c r="E471" s="4"/>
      <c r="F471" s="4"/>
      <c r="G471" s="4"/>
      <c r="H471" s="4"/>
      <c r="I471" s="3"/>
    </row>
  </sheetData>
  <sheetProtection algorithmName="SHA-512" hashValue="/0tt5xhKac2ZQ6MO8eiFrQQ/YoQTgPMeZaoQK9SpdOWQ+/GMf0CJQEA4G+E94mvWDhPhPkKY59OaVe6UL30zMA==" saltValue="I8sGrI8eEOp7H9l/B1We5w==" spinCount="100000" sheet="1" objects="1" scenarios="1"/>
  <mergeCells count="108">
    <mergeCell ref="H28:I28"/>
    <mergeCell ref="A37:C37"/>
    <mergeCell ref="A30:I31"/>
    <mergeCell ref="E21:I21"/>
    <mergeCell ref="D20:I20"/>
    <mergeCell ref="A7:I7"/>
    <mergeCell ref="A8:E8"/>
    <mergeCell ref="D22:I22"/>
    <mergeCell ref="F94:I94"/>
    <mergeCell ref="F41:I41"/>
    <mergeCell ref="A36:D36"/>
    <mergeCell ref="A44:D44"/>
    <mergeCell ref="A45:D45"/>
    <mergeCell ref="A46:D46"/>
    <mergeCell ref="A49:D49"/>
    <mergeCell ref="A50:D50"/>
    <mergeCell ref="A51:D51"/>
    <mergeCell ref="A52:D52"/>
    <mergeCell ref="A53:D53"/>
    <mergeCell ref="A54:D54"/>
    <mergeCell ref="F92:I92"/>
    <mergeCell ref="F93:I93"/>
    <mergeCell ref="F84:I84"/>
    <mergeCell ref="A82:D82"/>
    <mergeCell ref="A83:D83"/>
    <mergeCell ref="A84:D84"/>
    <mergeCell ref="F35:I35"/>
    <mergeCell ref="F79:I79"/>
    <mergeCell ref="A69:D69"/>
    <mergeCell ref="A70:D70"/>
    <mergeCell ref="A71:D71"/>
    <mergeCell ref="F75:I75"/>
    <mergeCell ref="A73:D73"/>
    <mergeCell ref="A74:D74"/>
    <mergeCell ref="A75:D75"/>
    <mergeCell ref="F72:I72"/>
    <mergeCell ref="A72:D72"/>
    <mergeCell ref="A78:D78"/>
    <mergeCell ref="F78:I78"/>
    <mergeCell ref="F82:I82"/>
    <mergeCell ref="F83:I83"/>
    <mergeCell ref="F73:I73"/>
    <mergeCell ref="A80:D80"/>
    <mergeCell ref="A81:D81"/>
    <mergeCell ref="F56:I56"/>
    <mergeCell ref="A55:D55"/>
    <mergeCell ref="A56:D56"/>
    <mergeCell ref="F65:I65"/>
    <mergeCell ref="F66:I66"/>
    <mergeCell ref="A65:D65"/>
    <mergeCell ref="A66:D66"/>
    <mergeCell ref="F59:I59"/>
    <mergeCell ref="F63:I63"/>
    <mergeCell ref="F64:I64"/>
    <mergeCell ref="A59:D59"/>
    <mergeCell ref="A63:D63"/>
    <mergeCell ref="A64:D64"/>
    <mergeCell ref="F74:I74"/>
    <mergeCell ref="F70:I70"/>
    <mergeCell ref="F71:I71"/>
    <mergeCell ref="A79:D79"/>
    <mergeCell ref="F76:I76"/>
    <mergeCell ref="F77:I77"/>
    <mergeCell ref="A76:D76"/>
    <mergeCell ref="A77:D77"/>
    <mergeCell ref="A85:B85"/>
    <mergeCell ref="A2:I2"/>
    <mergeCell ref="A3:I3"/>
    <mergeCell ref="A4:I4"/>
    <mergeCell ref="A10:I11"/>
    <mergeCell ref="B6:I6"/>
    <mergeCell ref="F36:I36"/>
    <mergeCell ref="A38:D38"/>
    <mergeCell ref="A18:C18"/>
    <mergeCell ref="B17:I17"/>
    <mergeCell ref="B13:I13"/>
    <mergeCell ref="F54:I54"/>
    <mergeCell ref="F52:I52"/>
    <mergeCell ref="F53:I53"/>
    <mergeCell ref="F49:I49"/>
    <mergeCell ref="F50:I50"/>
    <mergeCell ref="F51:I51"/>
    <mergeCell ref="F57:I57"/>
    <mergeCell ref="F58:I58"/>
    <mergeCell ref="A57:D57"/>
    <mergeCell ref="A58:D58"/>
    <mergeCell ref="F67:I67"/>
    <mergeCell ref="F68:I68"/>
    <mergeCell ref="A67:D67"/>
    <mergeCell ref="F81:I81"/>
    <mergeCell ref="D23:I23"/>
    <mergeCell ref="F38:I38"/>
    <mergeCell ref="E26:I26"/>
    <mergeCell ref="E27:G27"/>
    <mergeCell ref="E28:G28"/>
    <mergeCell ref="E29:G29"/>
    <mergeCell ref="H27:I27"/>
    <mergeCell ref="H29:I29"/>
    <mergeCell ref="A29:B29"/>
    <mergeCell ref="A28:B28"/>
    <mergeCell ref="A26:C26"/>
    <mergeCell ref="A27:B27"/>
    <mergeCell ref="F80:I80"/>
    <mergeCell ref="F44:I44"/>
    <mergeCell ref="F45:I45"/>
    <mergeCell ref="A68:D68"/>
    <mergeCell ref="F55:I55"/>
    <mergeCell ref="F69:I69"/>
  </mergeCells>
  <dataValidations count="5">
    <dataValidation type="custom" allowBlank="1" showInputMessage="1" showErrorMessage="1" error="The Daily Parent Fee cannot exceed the Ministry rate cap of $73.96" sqref="C21" xr:uid="{9D77E725-4DC4-4273-9E4D-BEDEBE8FC303}">
      <formula1>AND(C21&gt;1,C21&lt;#REF!)</formula1>
    </dataValidation>
    <dataValidation type="custom" allowBlank="1" showInputMessage="1" showErrorMessage="1" error="The Daily Parent Fee cannot exceed the Ministry rate cap of $53.25" sqref="F22:F24 C23:C24 E32:F32" xr:uid="{48F900FD-6D9E-4B1B-8746-0375DBE50CE1}">
      <formula1>AND(C22&gt;1,C22&lt;#REF!)</formula1>
    </dataValidation>
    <dataValidation type="custom" allowBlank="1" showInputMessage="1" showErrorMessage="1" error="The Daily Parent Fee cannot exceed the Ministry rate cap of $53.25" sqref="G22:H24 G32:H32" xr:uid="{34B8A340-3BAD-4E5D-9457-0526EED37550}">
      <formula1>AND(G22&gt;1,G22&lt;K22)</formula1>
    </dataValidation>
    <dataValidation type="custom" allowBlank="1" showInputMessage="1" showErrorMessage="1" error="The Daily Parent Fee cannot exceed the Ministry rate cap of $58.36" sqref="C22" xr:uid="{40DDEFBF-146D-432B-AE31-B01C6F30D7CF}">
      <formula1>AND(C22&gt;1,C22&lt;#REF!)</formula1>
    </dataValidation>
    <dataValidation type="list" allowBlank="1" showInputMessage="1" showErrorMessage="1" sqref="D18" xr:uid="{EDF49E9A-BDFD-4BC1-9EE2-425FB90AA1F0}">
      <formula1>"Qui, Non"</formula1>
    </dataValidation>
  </dataValidations>
  <hyperlinks>
    <hyperlink ref="F8" location="'Program Allocation'!A1" display="HERE" xr:uid="{9A6D29EE-E3DC-4807-8C63-9DDC6C44A58B}"/>
    <hyperlink ref="E21" r:id="rId1" display="https://www.ontario.ca/laws/regulation/150137" xr:uid="{DF819AC5-FEFF-4642-B8CD-7226C160D790}"/>
    <hyperlink ref="E21:I21" r:id="rId2" display="« Loi de 2014 sur la garde d'enfants et la petite enfance »" xr:uid="{CC32F7C1-7264-4CA1-9C69-E63B8A97F004}"/>
  </hyperlinks>
  <pageMargins left="0.7" right="0.7" top="0.75" bottom="0.75" header="0.3" footer="0.3"/>
  <pageSetup scale="67" fitToHeight="0" orientation="portrait" r:id="rId3"/>
  <headerFooter>
    <oddHeader>&amp;A&amp;RPage &amp;P</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059-71C5-41B8-90C4-5632000C03A1}">
  <sheetPr>
    <tabColor theme="2" tint="-9.9978637043366805E-2"/>
    <pageSetUpPr fitToPage="1"/>
  </sheetPr>
  <dimension ref="A1:CL264"/>
  <sheetViews>
    <sheetView showGridLines="0" zoomScale="145" zoomScaleNormal="145" workbookViewId="0">
      <selection activeCell="A6" sqref="A6:H7"/>
    </sheetView>
  </sheetViews>
  <sheetFormatPr defaultColWidth="8.85546875" defaultRowHeight="12.75" outlineLevelCol="1"/>
  <cols>
    <col min="1" max="1" width="43.42578125" style="20" customWidth="1"/>
    <col min="2" max="2" width="16" style="20" customWidth="1"/>
    <col min="3" max="3" width="13.42578125" style="20" customWidth="1"/>
    <col min="4" max="4" width="12.42578125" style="20" customWidth="1"/>
    <col min="5" max="5" width="15.42578125" style="20" customWidth="1"/>
    <col min="6" max="6" width="13.42578125" style="20" customWidth="1"/>
    <col min="7" max="7" width="20.42578125" style="20" customWidth="1"/>
    <col min="8" max="8" width="6" style="20" customWidth="1"/>
    <col min="9" max="9" width="8.85546875" style="17" customWidth="1"/>
    <col min="10" max="10" width="12.140625" style="17" hidden="1" customWidth="1" outlineLevel="1"/>
    <col min="11" max="11" width="11.28515625" style="17" hidden="1" customWidth="1" outlineLevel="1"/>
    <col min="12" max="12" width="10.42578125" style="17" hidden="1" customWidth="1" outlineLevel="1"/>
    <col min="13" max="14" width="8.85546875" style="17" hidden="1" customWidth="1" outlineLevel="1"/>
    <col min="15" max="15" width="8.85546875" style="17" customWidth="1" collapsed="1"/>
    <col min="16" max="46" width="8.85546875" style="17" customWidth="1"/>
    <col min="47" max="16384" width="8.85546875" style="20"/>
  </cols>
  <sheetData>
    <row r="1" spans="1:89" s="13" customFormat="1" ht="12.6" customHeight="1">
      <c r="A1" s="9"/>
      <c r="B1" s="10"/>
      <c r="C1" s="10"/>
      <c r="D1" s="11"/>
      <c r="E1" s="10"/>
      <c r="F1" s="65"/>
      <c r="G1" s="65"/>
      <c r="H1" s="66"/>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row>
    <row r="2" spans="1:89" s="13" customFormat="1" ht="18.600000000000001" customHeight="1">
      <c r="A2" s="427" t="s">
        <v>201</v>
      </c>
      <c r="B2" s="428"/>
      <c r="C2" s="428"/>
      <c r="D2" s="428"/>
      <c r="E2" s="428"/>
      <c r="F2" s="428"/>
      <c r="G2" s="428"/>
      <c r="H2" s="429"/>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row>
    <row r="3" spans="1:89" s="13" customFormat="1" ht="27" customHeight="1">
      <c r="A3" s="430" t="s">
        <v>100</v>
      </c>
      <c r="B3" s="428"/>
      <c r="C3" s="428"/>
      <c r="D3" s="428"/>
      <c r="E3" s="428"/>
      <c r="F3" s="428"/>
      <c r="G3" s="428"/>
      <c r="H3" s="429"/>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row>
    <row r="4" spans="1:89" s="13" customFormat="1" ht="18.600000000000001" customHeight="1">
      <c r="A4" s="430" t="s">
        <v>195</v>
      </c>
      <c r="B4" s="428"/>
      <c r="C4" s="428"/>
      <c r="D4" s="428"/>
      <c r="E4" s="428"/>
      <c r="F4" s="428"/>
      <c r="G4" s="428"/>
      <c r="H4" s="429"/>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row>
    <row r="5" spans="1:89" s="13" customFormat="1" ht="6.6" customHeight="1" thickBot="1">
      <c r="A5" s="23"/>
      <c r="B5" s="24"/>
      <c r="C5" s="24"/>
      <c r="D5" s="25"/>
      <c r="E5" s="24"/>
      <c r="F5" s="67"/>
      <c r="G5" s="67"/>
      <c r="H5" s="68"/>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s="17" customFormat="1" ht="25.35" customHeight="1">
      <c r="A6" s="421" t="s">
        <v>180</v>
      </c>
      <c r="B6" s="422"/>
      <c r="C6" s="422"/>
      <c r="D6" s="422"/>
      <c r="E6" s="422"/>
      <c r="F6" s="422"/>
      <c r="G6" s="422"/>
      <c r="H6" s="423"/>
    </row>
    <row r="7" spans="1:89" s="17" customFormat="1" ht="153" customHeight="1">
      <c r="A7" s="424"/>
      <c r="B7" s="425"/>
      <c r="C7" s="425"/>
      <c r="D7" s="425"/>
      <c r="E7" s="425"/>
      <c r="F7" s="425"/>
      <c r="G7" s="425"/>
      <c r="H7" s="426"/>
    </row>
    <row r="8" spans="1:89" s="17" customFormat="1" ht="29.45" customHeight="1">
      <c r="A8" s="18" t="s">
        <v>171</v>
      </c>
      <c r="B8" s="418">
        <f>+'Budget du programme'!B6:I6</f>
        <v>0</v>
      </c>
      <c r="C8" s="419"/>
      <c r="D8" s="419"/>
      <c r="E8" s="419"/>
      <c r="F8" s="419"/>
      <c r="G8" s="419"/>
      <c r="H8" s="420"/>
    </row>
    <row r="9" spans="1:89">
      <c r="A9" s="27"/>
      <c r="B9" s="17"/>
      <c r="C9" s="17"/>
      <c r="D9" s="17"/>
      <c r="E9" s="17"/>
      <c r="F9" s="17"/>
      <c r="G9" s="17"/>
      <c r="H9" s="28"/>
    </row>
    <row r="10" spans="1:89" ht="27" customHeight="1">
      <c r="A10" s="19" t="s">
        <v>93</v>
      </c>
      <c r="B10" s="431" t="s">
        <v>200</v>
      </c>
      <c r="C10" s="432"/>
      <c r="D10" s="432"/>
      <c r="E10" s="432"/>
      <c r="F10" s="432"/>
      <c r="G10" s="432"/>
      <c r="H10" s="433"/>
      <c r="J10" s="415" t="s">
        <v>7</v>
      </c>
      <c r="K10" s="416"/>
      <c r="L10" s="417"/>
      <c r="M10" s="43"/>
      <c r="N10" s="43"/>
    </row>
    <row r="11" spans="1:89" s="43" customFormat="1" ht="73.5" customHeight="1">
      <c r="A11" s="36" t="s">
        <v>174</v>
      </c>
      <c r="B11" s="36" t="s">
        <v>80</v>
      </c>
      <c r="C11" s="36" t="s">
        <v>172</v>
      </c>
      <c r="D11" s="36" t="s">
        <v>173</v>
      </c>
      <c r="E11" s="36" t="s">
        <v>81</v>
      </c>
      <c r="F11" s="37" t="s">
        <v>82</v>
      </c>
      <c r="G11" s="41"/>
      <c r="H11" s="42"/>
      <c r="J11" s="26" t="s">
        <v>1</v>
      </c>
      <c r="K11" s="26" t="s">
        <v>8</v>
      </c>
      <c r="L11" s="26" t="s">
        <v>9</v>
      </c>
    </row>
    <row r="12" spans="1:89" s="43" customFormat="1" ht="15.6" customHeight="1">
      <c r="A12" s="265" t="s">
        <v>113</v>
      </c>
      <c r="B12" s="45"/>
      <c r="C12" s="46"/>
      <c r="D12" s="260"/>
      <c r="E12" s="263">
        <f t="shared" ref="E12" si="0">B12*C12*D12</f>
        <v>0</v>
      </c>
      <c r="F12" s="73">
        <f t="shared" ref="F12" si="1">SUM(C12)/(35*52)</f>
        <v>0</v>
      </c>
      <c r="G12" s="41"/>
      <c r="H12" s="42"/>
      <c r="J12" s="85" t="s">
        <v>2</v>
      </c>
      <c r="K12" s="85">
        <f>+'Budget du programme'!B21</f>
        <v>0</v>
      </c>
      <c r="L12" s="86">
        <f>+K12/3</f>
        <v>0</v>
      </c>
    </row>
    <row r="13" spans="1:89" s="43" customFormat="1" ht="15">
      <c r="A13" s="265" t="s">
        <v>114</v>
      </c>
      <c r="B13" s="45"/>
      <c r="C13" s="46"/>
      <c r="D13" s="260"/>
      <c r="E13" s="263">
        <f t="shared" ref="E13:E17" si="2">B13*C13*D13</f>
        <v>0</v>
      </c>
      <c r="F13" s="73">
        <f t="shared" ref="F13:F17" si="3">SUM(C13)/(35*52)</f>
        <v>0</v>
      </c>
      <c r="G13" s="41"/>
      <c r="H13" s="42"/>
      <c r="J13" s="85" t="s">
        <v>10</v>
      </c>
      <c r="K13" s="85">
        <f>+'Budget du programme'!B23</f>
        <v>0</v>
      </c>
      <c r="L13" s="85">
        <f>+K13/8</f>
        <v>0</v>
      </c>
    </row>
    <row r="14" spans="1:89" s="43" customFormat="1" ht="15">
      <c r="A14" s="44" t="s">
        <v>11</v>
      </c>
      <c r="B14" s="45"/>
      <c r="C14" s="46"/>
      <c r="D14" s="260"/>
      <c r="E14" s="263">
        <f t="shared" si="2"/>
        <v>0</v>
      </c>
      <c r="F14" s="73">
        <f t="shared" si="3"/>
        <v>0</v>
      </c>
      <c r="G14" s="41"/>
      <c r="H14" s="42"/>
      <c r="J14" s="88" t="s">
        <v>12</v>
      </c>
      <c r="K14" s="89"/>
      <c r="L14" s="90">
        <f>SUM(L12:L13)</f>
        <v>0</v>
      </c>
      <c r="M14" s="261">
        <f>SUM(B12:B15)</f>
        <v>0</v>
      </c>
      <c r="N14" s="262">
        <f>L14-M14</f>
        <v>0</v>
      </c>
    </row>
    <row r="15" spans="1:89" s="43" customFormat="1" ht="15">
      <c r="A15" s="44"/>
      <c r="B15" s="46"/>
      <c r="C15" s="46"/>
      <c r="D15" s="260"/>
      <c r="E15" s="263">
        <f t="shared" si="2"/>
        <v>0</v>
      </c>
      <c r="F15" s="73">
        <f t="shared" si="3"/>
        <v>0</v>
      </c>
      <c r="G15" s="41"/>
      <c r="H15" s="42"/>
    </row>
    <row r="16" spans="1:89" s="48" customFormat="1" ht="14.25">
      <c r="A16" s="44"/>
      <c r="B16" s="46"/>
      <c r="C16" s="46"/>
      <c r="D16" s="260"/>
      <c r="E16" s="263">
        <f t="shared" si="2"/>
        <v>0</v>
      </c>
      <c r="F16" s="73">
        <f t="shared" si="3"/>
        <v>0</v>
      </c>
      <c r="G16" s="43"/>
      <c r="H16" s="47"/>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row>
    <row r="17" spans="1:46" s="48" customFormat="1" ht="14.25">
      <c r="A17" s="44"/>
      <c r="B17" s="46"/>
      <c r="C17" s="46"/>
      <c r="D17" s="260"/>
      <c r="E17" s="263">
        <f t="shared" si="2"/>
        <v>0</v>
      </c>
      <c r="F17" s="73">
        <f t="shared" si="3"/>
        <v>0</v>
      </c>
      <c r="G17" s="43"/>
      <c r="H17" s="47"/>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row>
    <row r="18" spans="1:46" s="48" customFormat="1" ht="15">
      <c r="A18" s="40" t="s">
        <v>83</v>
      </c>
      <c r="B18" s="70">
        <f>SUM(B12:B17)</f>
        <v>0</v>
      </c>
      <c r="C18" s="71">
        <f>SUM(C12:C17)</f>
        <v>0</v>
      </c>
      <c r="D18" s="71"/>
      <c r="E18" s="72">
        <f>SUM(E12:E17)</f>
        <v>0</v>
      </c>
      <c r="F18" s="71">
        <f>SUM(F12:F17)</f>
        <v>0</v>
      </c>
      <c r="G18" s="43"/>
      <c r="H18" s="47"/>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row>
    <row r="19" spans="1:46" s="48" customFormat="1" ht="15.75" thickBot="1">
      <c r="A19" s="49"/>
      <c r="B19" s="50"/>
      <c r="C19" s="50"/>
      <c r="D19" s="51"/>
      <c r="E19" s="52"/>
      <c r="F19" s="77"/>
      <c r="G19" s="43"/>
      <c r="H19" s="47"/>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row>
    <row r="20" spans="1:46" s="48" customFormat="1" ht="15.75" thickBot="1">
      <c r="A20" s="40" t="s">
        <v>85</v>
      </c>
      <c r="B20" s="73"/>
      <c r="C20" s="74"/>
      <c r="D20" s="74"/>
      <c r="E20" s="53"/>
      <c r="F20" s="83" t="e">
        <f>+E20/E18</f>
        <v>#DIV/0!</v>
      </c>
      <c r="G20" s="43"/>
      <c r="H20" s="47"/>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row>
    <row r="21" spans="1:46" s="48" customFormat="1" ht="15">
      <c r="A21" s="49"/>
      <c r="B21" s="50"/>
      <c r="C21" s="50"/>
      <c r="D21" s="54"/>
      <c r="E21" s="55"/>
      <c r="F21" s="73"/>
      <c r="G21" s="43"/>
      <c r="H21" s="47"/>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row>
    <row r="22" spans="1:46" s="48" customFormat="1" ht="15">
      <c r="A22" s="40" t="s">
        <v>84</v>
      </c>
      <c r="B22" s="75">
        <f>SUM(B18:B21)</f>
        <v>0</v>
      </c>
      <c r="C22" s="73">
        <f>SUM(C18:C21)</f>
        <v>0</v>
      </c>
      <c r="D22" s="73"/>
      <c r="E22" s="76">
        <f>SUM(E18:E21)</f>
        <v>0</v>
      </c>
      <c r="F22" s="73"/>
      <c r="G22" s="43"/>
      <c r="H22" s="47"/>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row>
    <row r="23" spans="1:46" s="48" customFormat="1" ht="14.25">
      <c r="A23" s="56"/>
      <c r="B23" s="43"/>
      <c r="C23" s="43"/>
      <c r="D23" s="43"/>
      <c r="E23" s="43"/>
      <c r="F23" s="43"/>
      <c r="G23" s="43"/>
      <c r="H23" s="47"/>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row>
    <row r="24" spans="1:46" ht="15.75">
      <c r="A24" s="19" t="s">
        <v>116</v>
      </c>
      <c r="B24" s="29"/>
      <c r="C24" s="17"/>
      <c r="D24" s="17"/>
      <c r="E24" s="17"/>
      <c r="F24" s="17"/>
      <c r="G24" s="17"/>
      <c r="H24" s="28"/>
    </row>
    <row r="25" spans="1:46" s="43" customFormat="1" ht="72.75" customHeight="1">
      <c r="A25" s="36" t="s">
        <v>175</v>
      </c>
      <c r="B25" s="36" t="s">
        <v>80</v>
      </c>
      <c r="C25" s="36" t="s">
        <v>172</v>
      </c>
      <c r="D25" s="36" t="s">
        <v>86</v>
      </c>
      <c r="E25" s="36" t="s">
        <v>81</v>
      </c>
      <c r="F25" s="37" t="s">
        <v>82</v>
      </c>
      <c r="G25" s="41"/>
      <c r="H25" s="42"/>
    </row>
    <row r="26" spans="1:46" s="43" customFormat="1" ht="15.75" thickBot="1">
      <c r="A26" s="265" t="s">
        <v>115</v>
      </c>
      <c r="B26" s="45"/>
      <c r="C26" s="46"/>
      <c r="D26" s="260"/>
      <c r="E26" s="263">
        <f>B26*C26*D26</f>
        <v>0</v>
      </c>
      <c r="F26" s="73">
        <f>SUM(C26)/(35*52)</f>
        <v>0</v>
      </c>
      <c r="G26" s="41"/>
      <c r="H26" s="42"/>
    </row>
    <row r="27" spans="1:46" s="48" customFormat="1" ht="15.75" thickBot="1">
      <c r="A27" s="40" t="s">
        <v>85</v>
      </c>
      <c r="B27" s="73"/>
      <c r="C27" s="74"/>
      <c r="D27" s="74"/>
      <c r="E27" s="53"/>
      <c r="F27" s="83" t="e">
        <f>+E27/E26</f>
        <v>#DIV/0!</v>
      </c>
      <c r="G27" s="43"/>
      <c r="H27" s="47"/>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row>
    <row r="28" spans="1:46" s="48" customFormat="1" ht="15">
      <c r="A28" s="49"/>
      <c r="B28" s="50"/>
      <c r="C28" s="50"/>
      <c r="D28" s="54"/>
      <c r="E28" s="55"/>
      <c r="F28" s="73"/>
      <c r="G28" s="43"/>
      <c r="H28" s="47"/>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row>
    <row r="29" spans="1:46" s="48" customFormat="1" ht="15">
      <c r="A29" s="40" t="s">
        <v>84</v>
      </c>
      <c r="B29" s="75">
        <f>SUM(B25:B28)</f>
        <v>0</v>
      </c>
      <c r="C29" s="73">
        <f>SUM(C25:C28)</f>
        <v>0</v>
      </c>
      <c r="D29" s="73"/>
      <c r="E29" s="76">
        <f>SUM(E25:E28)</f>
        <v>0</v>
      </c>
      <c r="F29" s="73">
        <f>+F26</f>
        <v>0</v>
      </c>
      <c r="G29" s="43"/>
      <c r="H29" s="47"/>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row>
    <row r="30" spans="1:46" s="48" customFormat="1" ht="14.25">
      <c r="A30" s="56"/>
      <c r="B30" s="43"/>
      <c r="C30" s="43"/>
      <c r="D30" s="43"/>
      <c r="E30" s="43"/>
      <c r="F30" s="43"/>
      <c r="G30" s="43"/>
      <c r="H30" s="47"/>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row>
    <row r="31" spans="1:46" ht="15.75">
      <c r="A31" s="19" t="s">
        <v>13</v>
      </c>
      <c r="B31" s="29"/>
      <c r="C31" s="17"/>
      <c r="D31" s="17"/>
      <c r="E31" s="17"/>
      <c r="F31" s="17"/>
      <c r="G31" s="17"/>
      <c r="H31" s="28"/>
    </row>
    <row r="32" spans="1:46" ht="60">
      <c r="A32" s="36" t="s">
        <v>175</v>
      </c>
      <c r="B32" s="36" t="s">
        <v>80</v>
      </c>
      <c r="C32" s="36" t="s">
        <v>87</v>
      </c>
      <c r="D32" s="36" t="s">
        <v>86</v>
      </c>
      <c r="E32" s="36" t="s">
        <v>81</v>
      </c>
      <c r="F32" s="36" t="s">
        <v>88</v>
      </c>
      <c r="G32" s="17"/>
      <c r="H32" s="28"/>
    </row>
    <row r="33" spans="1:90" s="48" customFormat="1" ht="14.25">
      <c r="A33" s="44"/>
      <c r="B33" s="45"/>
      <c r="C33" s="46"/>
      <c r="D33" s="46"/>
      <c r="E33" s="263">
        <f>B33*C33*D33</f>
        <v>0</v>
      </c>
      <c r="F33" s="73">
        <f>SUM(C33)/(35*52)</f>
        <v>0</v>
      </c>
      <c r="G33" s="43"/>
      <c r="H33" s="47"/>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row>
    <row r="34" spans="1:90" s="48" customFormat="1" ht="14.25">
      <c r="A34" s="44"/>
      <c r="B34" s="45"/>
      <c r="C34" s="46"/>
      <c r="D34" s="46"/>
      <c r="E34" s="263">
        <f t="shared" ref="E34:E37" si="4">B34*C34*D34</f>
        <v>0</v>
      </c>
      <c r="F34" s="73">
        <f t="shared" ref="F34:F37" si="5">SUM(C34)/(35*52)</f>
        <v>0</v>
      </c>
      <c r="G34" s="43"/>
      <c r="H34" s="47"/>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row>
    <row r="35" spans="1:90" s="48" customFormat="1" ht="14.25">
      <c r="A35" s="44"/>
      <c r="B35" s="45"/>
      <c r="C35" s="46"/>
      <c r="D35" s="46"/>
      <c r="E35" s="263">
        <f t="shared" si="4"/>
        <v>0</v>
      </c>
      <c r="F35" s="73">
        <f t="shared" si="5"/>
        <v>0</v>
      </c>
      <c r="G35" s="43"/>
      <c r="H35" s="47"/>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row>
    <row r="36" spans="1:90" s="48" customFormat="1" ht="14.25">
      <c r="A36" s="44"/>
      <c r="B36" s="45"/>
      <c r="C36" s="46"/>
      <c r="D36" s="46"/>
      <c r="E36" s="263">
        <f t="shared" si="4"/>
        <v>0</v>
      </c>
      <c r="F36" s="73">
        <f t="shared" si="5"/>
        <v>0</v>
      </c>
      <c r="G36" s="43"/>
      <c r="H36" s="47"/>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row>
    <row r="37" spans="1:90" s="48" customFormat="1" ht="14.25">
      <c r="A37" s="44"/>
      <c r="B37" s="45"/>
      <c r="C37" s="46"/>
      <c r="D37" s="46"/>
      <c r="E37" s="263">
        <f t="shared" si="4"/>
        <v>0</v>
      </c>
      <c r="F37" s="73">
        <f t="shared" si="5"/>
        <v>0</v>
      </c>
      <c r="G37" s="43"/>
      <c r="H37" s="47"/>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row>
    <row r="38" spans="1:90" ht="15">
      <c r="A38" s="40" t="s">
        <v>83</v>
      </c>
      <c r="B38" s="78">
        <f>SUM(B33:B37)</f>
        <v>0</v>
      </c>
      <c r="C38" s="78">
        <f>SUM(C33:C37)</f>
        <v>0</v>
      </c>
      <c r="D38" s="78"/>
      <c r="E38" s="81">
        <f>SUM(E33:E37)</f>
        <v>0</v>
      </c>
      <c r="F38" s="78">
        <f>SUM(F33:F37)</f>
        <v>0</v>
      </c>
      <c r="G38" s="17"/>
      <c r="H38" s="28"/>
    </row>
    <row r="39" spans="1:90" ht="15.75" thickBot="1">
      <c r="A39" s="32"/>
      <c r="B39" s="33"/>
      <c r="C39" s="33"/>
      <c r="D39" s="34"/>
      <c r="E39" s="35"/>
      <c r="F39" s="79"/>
      <c r="G39" s="17"/>
      <c r="H39" s="28"/>
    </row>
    <row r="40" spans="1:90" ht="15.75" thickBot="1">
      <c r="A40" s="40" t="s">
        <v>179</v>
      </c>
      <c r="B40" s="80"/>
      <c r="C40" s="82"/>
      <c r="D40" s="82"/>
      <c r="E40" s="5"/>
      <c r="F40" s="84" t="e">
        <f>+E40/E38</f>
        <v>#DIV/0!</v>
      </c>
      <c r="G40" s="17"/>
      <c r="H40" s="28"/>
    </row>
    <row r="41" spans="1:90" ht="15">
      <c r="A41" s="32"/>
      <c r="B41" s="33"/>
      <c r="C41" s="33"/>
      <c r="D41" s="38"/>
      <c r="E41" s="39"/>
      <c r="F41" s="80"/>
      <c r="G41" s="17"/>
      <c r="H41" s="28"/>
    </row>
    <row r="42" spans="1:90" ht="15">
      <c r="A42" s="40" t="s">
        <v>84</v>
      </c>
      <c r="B42" s="80">
        <f>SUM(B38:B41)</f>
        <v>0</v>
      </c>
      <c r="C42" s="80">
        <f>SUM(C38:C41)</f>
        <v>0</v>
      </c>
      <c r="D42" s="80"/>
      <c r="E42" s="21">
        <f>SUM(E38:E41)</f>
        <v>0</v>
      </c>
      <c r="F42" s="80"/>
      <c r="G42" s="17"/>
      <c r="H42" s="28"/>
    </row>
    <row r="43" spans="1:90">
      <c r="A43" s="27"/>
      <c r="B43" s="17"/>
      <c r="C43" s="17"/>
      <c r="D43" s="17"/>
      <c r="E43" s="17"/>
      <c r="F43" s="17"/>
      <c r="G43" s="17"/>
      <c r="H43" s="28"/>
    </row>
    <row r="44" spans="1:90" s="13" customFormat="1" ht="18.600000000000001" customHeight="1">
      <c r="A44" s="267" t="s">
        <v>89</v>
      </c>
      <c r="B44" s="17"/>
      <c r="C44" s="17"/>
      <c r="D44" s="17"/>
      <c r="E44" s="17"/>
      <c r="F44" s="17"/>
      <c r="G44" s="17"/>
      <c r="H44" s="28"/>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row>
    <row r="45" spans="1:90" ht="14.25">
      <c r="A45" s="434" t="s">
        <v>90</v>
      </c>
      <c r="B45" s="434"/>
      <c r="C45" s="118">
        <f>SUM(E18+E29+E38)</f>
        <v>0</v>
      </c>
      <c r="D45" s="17"/>
      <c r="E45" s="17"/>
      <c r="F45" s="17"/>
      <c r="G45" s="17"/>
      <c r="H45" s="28"/>
    </row>
    <row r="46" spans="1:90" ht="14.25">
      <c r="A46" s="434" t="s">
        <v>176</v>
      </c>
      <c r="B46" s="434"/>
      <c r="C46" s="118">
        <f>SUM(E20+E27+E40)</f>
        <v>0</v>
      </c>
      <c r="D46" s="17"/>
      <c r="E46" s="17"/>
      <c r="F46" s="17"/>
      <c r="G46" s="17"/>
      <c r="H46" s="28"/>
    </row>
    <row r="47" spans="1:90" ht="14.25">
      <c r="A47" s="434" t="s">
        <v>91</v>
      </c>
      <c r="B47" s="434"/>
      <c r="C47" s="118">
        <f>SUM(C45:C46)</f>
        <v>0</v>
      </c>
      <c r="D47" s="17"/>
      <c r="E47" s="17"/>
      <c r="F47" s="17"/>
      <c r="G47" s="17"/>
      <c r="H47" s="28"/>
    </row>
    <row r="48" spans="1:90" ht="30" customHeight="1">
      <c r="A48" s="435" t="s">
        <v>205</v>
      </c>
      <c r="B48" s="434"/>
      <c r="C48" s="264">
        <f>+B18+B29</f>
        <v>0</v>
      </c>
      <c r="D48" s="17"/>
      <c r="E48" s="17"/>
      <c r="F48" s="17"/>
      <c r="G48" s="17"/>
      <c r="H48" s="28"/>
    </row>
    <row r="49" spans="1:8" ht="14.25">
      <c r="A49" s="434" t="s">
        <v>177</v>
      </c>
      <c r="B49" s="434"/>
      <c r="C49" s="264">
        <f>+F18+F29</f>
        <v>0</v>
      </c>
      <c r="D49" s="17"/>
      <c r="E49" s="17"/>
      <c r="F49" s="17"/>
      <c r="G49" s="17"/>
      <c r="H49" s="28"/>
    </row>
    <row r="50" spans="1:8" ht="14.25">
      <c r="A50" s="434" t="s">
        <v>92</v>
      </c>
      <c r="B50" s="434"/>
      <c r="C50" s="264">
        <f>+B38</f>
        <v>0</v>
      </c>
      <c r="D50" s="17"/>
      <c r="E50" s="17"/>
      <c r="F50" s="17"/>
      <c r="G50" s="17"/>
      <c r="H50" s="28"/>
    </row>
    <row r="51" spans="1:8" ht="14.25">
      <c r="A51" s="434" t="s">
        <v>178</v>
      </c>
      <c r="B51" s="434"/>
      <c r="C51" s="264">
        <f>+F38</f>
        <v>0</v>
      </c>
      <c r="D51" s="30"/>
      <c r="E51" s="30"/>
      <c r="F51" s="30"/>
      <c r="G51" s="30"/>
      <c r="H51" s="31"/>
    </row>
    <row r="52" spans="1:8" s="17" customFormat="1"/>
    <row r="53" spans="1:8" s="17" customFormat="1"/>
    <row r="54" spans="1:8" s="17" customFormat="1"/>
    <row r="55" spans="1:8" s="17" customFormat="1"/>
    <row r="56" spans="1:8" s="17" customFormat="1"/>
    <row r="57" spans="1:8" s="17" customFormat="1"/>
    <row r="58" spans="1:8" s="17" customFormat="1"/>
    <row r="59" spans="1:8" s="17" customFormat="1"/>
    <row r="60" spans="1:8" s="17" customFormat="1" hidden="1">
      <c r="A60" s="17" t="s">
        <v>207</v>
      </c>
      <c r="E60" s="17" t="s">
        <v>214</v>
      </c>
    </row>
    <row r="61" spans="1:8" s="17" customFormat="1" hidden="1">
      <c r="A61" s="17" t="s">
        <v>208</v>
      </c>
      <c r="E61" s="17" t="s">
        <v>215</v>
      </c>
    </row>
    <row r="62" spans="1:8" s="17" customFormat="1" hidden="1">
      <c r="A62" s="17" t="s">
        <v>209</v>
      </c>
      <c r="E62" s="17" t="s">
        <v>216</v>
      </c>
    </row>
    <row r="63" spans="1:8" s="17" customFormat="1" hidden="1">
      <c r="A63" s="17" t="s">
        <v>210</v>
      </c>
      <c r="E63" s="17" t="s">
        <v>217</v>
      </c>
    </row>
    <row r="64" spans="1:8" s="17" customFormat="1" hidden="1">
      <c r="A64" s="17" t="s">
        <v>211</v>
      </c>
    </row>
    <row r="65" spans="1:1" s="17" customFormat="1" hidden="1">
      <c r="A65" s="17" t="s">
        <v>212</v>
      </c>
    </row>
    <row r="66" spans="1:1" s="17" customFormat="1" hidden="1">
      <c r="A66" s="17" t="s">
        <v>213</v>
      </c>
    </row>
    <row r="67" spans="1:1" s="17" customFormat="1"/>
    <row r="68" spans="1:1" s="17" customFormat="1"/>
    <row r="69" spans="1:1" s="17" customFormat="1"/>
    <row r="70" spans="1:1" s="17" customFormat="1"/>
    <row r="71" spans="1:1" s="17" customFormat="1"/>
    <row r="72" spans="1:1" s="17" customFormat="1"/>
    <row r="73" spans="1:1" s="17" customFormat="1"/>
    <row r="74" spans="1:1" s="17" customFormat="1"/>
    <row r="75" spans="1:1" s="17" customFormat="1"/>
    <row r="76" spans="1:1" s="17" customFormat="1"/>
    <row r="77" spans="1:1" s="17" customFormat="1"/>
    <row r="78" spans="1:1" s="17" customFormat="1"/>
    <row r="79" spans="1:1" s="17" customFormat="1"/>
    <row r="80" spans="1:1"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17" customFormat="1"/>
    <row r="210" s="17" customFormat="1"/>
    <row r="211" s="17" customFormat="1"/>
    <row r="212" s="17" customFormat="1"/>
    <row r="213" s="17" customFormat="1"/>
    <row r="214" s="17" customFormat="1"/>
    <row r="215" s="17" customFormat="1"/>
    <row r="216" s="17" customFormat="1"/>
    <row r="217" s="17" customFormat="1"/>
    <row r="218" s="17" customFormat="1"/>
    <row r="219" s="17" customFormat="1"/>
    <row r="220" s="17" customFormat="1"/>
    <row r="221" s="17" customFormat="1"/>
    <row r="222" s="17" customFormat="1"/>
    <row r="223" s="17" customFormat="1"/>
    <row r="224" s="17" customFormat="1"/>
    <row r="225" s="17" customFormat="1"/>
    <row r="226" s="17" customFormat="1"/>
    <row r="227" s="17" customFormat="1"/>
    <row r="228" s="17" customFormat="1"/>
    <row r="229" s="17" customFormat="1"/>
    <row r="230" s="17" customFormat="1"/>
    <row r="231" s="17" customFormat="1"/>
    <row r="232" s="17" customFormat="1"/>
    <row r="233" s="17" customFormat="1"/>
    <row r="234" s="17" customFormat="1"/>
    <row r="235" s="17" customFormat="1"/>
    <row r="236" s="17" customFormat="1"/>
    <row r="237" s="17" customFormat="1"/>
    <row r="238" s="17" customFormat="1"/>
    <row r="239" s="17" customFormat="1"/>
    <row r="240" s="17" customFormat="1"/>
    <row r="241" s="17" customFormat="1"/>
    <row r="242" s="17" customFormat="1"/>
    <row r="243" s="17" customFormat="1"/>
    <row r="244" s="17" customFormat="1"/>
    <row r="245" s="17" customFormat="1"/>
    <row r="246" s="17" customFormat="1"/>
    <row r="247" s="17" customFormat="1"/>
    <row r="248" s="17" customFormat="1"/>
    <row r="249" s="17" customFormat="1"/>
    <row r="250" s="17" customFormat="1"/>
    <row r="251" s="17" customFormat="1"/>
    <row r="252" s="17" customFormat="1"/>
    <row r="253" s="17" customFormat="1"/>
    <row r="254" s="17" customFormat="1"/>
    <row r="255" s="17" customFormat="1"/>
    <row r="256" s="17" customFormat="1"/>
    <row r="257" s="17" customFormat="1"/>
    <row r="258" s="17" customFormat="1"/>
    <row r="259" s="17" customFormat="1"/>
    <row r="260" s="17" customFormat="1"/>
    <row r="261" s="17" customFormat="1"/>
    <row r="262" s="17" customFormat="1"/>
    <row r="263" s="17" customFormat="1"/>
    <row r="264" s="17" customFormat="1"/>
  </sheetData>
  <sheetProtection algorithmName="SHA-512" hashValue="AE9VGwPDQY/jByY8b9NWtncTgEZWs1xWxO/5QGBV7xKI6aQSU4nT0qS4W2/RyDfnhkjMejxT+gfRJCVzNI3wTQ==" saltValue="1tu4fjolVUQWLZQV6BGPcw==" spinCount="100000" sheet="1" objects="1" scenarios="1"/>
  <mergeCells count="14">
    <mergeCell ref="A50:B50"/>
    <mergeCell ref="A51:B51"/>
    <mergeCell ref="A45:B45"/>
    <mergeCell ref="A46:B46"/>
    <mergeCell ref="A47:B47"/>
    <mergeCell ref="A48:B48"/>
    <mergeCell ref="A49:B49"/>
    <mergeCell ref="J10:L10"/>
    <mergeCell ref="B8:H8"/>
    <mergeCell ref="A6:H7"/>
    <mergeCell ref="A2:H2"/>
    <mergeCell ref="A4:H4"/>
    <mergeCell ref="A3:H3"/>
    <mergeCell ref="B10:H10"/>
  </mergeCells>
  <dataValidations count="5">
    <dataValidation type="list" allowBlank="1" showInputMessage="1" showErrorMessage="1" sqref="A33:A37" xr:uid="{B3D804AD-B4CE-49B4-AAB7-B86E13016839}">
      <formula1>$E$60:$E$65</formula1>
    </dataValidation>
    <dataValidation type="decimal" operator="greaterThan" allowBlank="1" showInputMessage="1" showErrorMessage="1" errorTitle="Incorrect Rate" error="Rate entered does not meet the 2025 wage floor of $25.86. Please enter correct rate" sqref="D26" xr:uid="{C0E5D63E-378E-455A-9F00-21114B5ED194}">
      <formula1>25.85</formula1>
    </dataValidation>
    <dataValidation type="list" allowBlank="1" showInputMessage="1" showErrorMessage="1" sqref="A14:A17" xr:uid="{F9B3C83A-9323-4976-9434-A100C526B8FE}">
      <formula1>$A$60:$A$67</formula1>
    </dataValidation>
    <dataValidation type="decimal" operator="greaterThan" allowBlank="1" showInputMessage="1" showErrorMessage="1" errorTitle="Incorrect Rate" error="The rate entered does not meet the 2025 wage floor requirement of $24.86. Please enter valid rate." sqref="D12 D13" xr:uid="{6C382F53-2314-40C3-B792-83026CE3E183}">
      <formula1>24.85</formula1>
    </dataValidation>
    <dataValidation type="decimal" operator="greaterThan" allowBlank="1" showInputMessage="1" showErrorMessage="1" errorTitle="Incorrect Rate" error="The rate entered does not meet the 2025 wage floor requirement of $25.86. Please enter a valid rate" sqref="D14" xr:uid="{FEEABEFC-A82F-468F-821F-27770B60F8FF}">
      <formula1>25.85</formula1>
    </dataValidation>
  </dataValidations>
  <pageMargins left="0.7" right="0.7" top="0.75" bottom="0.75" header="0.3" footer="0.3"/>
  <pageSetup scale="66" fitToHeight="0" orientation="portrait" r:id="rId1"/>
  <headerFooter>
    <oddHeader>&amp;A&amp;RPage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DCD1-C24D-41E5-AEC5-AEB19746DFD7}">
  <sheetPr>
    <tabColor rgb="FF7030A0"/>
  </sheetPr>
  <dimension ref="A1:H67"/>
  <sheetViews>
    <sheetView showGridLines="0" zoomScale="175" zoomScaleNormal="175" workbookViewId="0">
      <selection activeCell="C5" sqref="C5"/>
    </sheetView>
  </sheetViews>
  <sheetFormatPr defaultColWidth="8.7109375" defaultRowHeight="15.75"/>
  <cols>
    <col min="1" max="1" width="1" style="100" customWidth="1"/>
    <col min="2" max="2" width="24.85546875" style="184" customWidth="1"/>
    <col min="3" max="3" width="23.85546875" style="100" customWidth="1"/>
    <col min="4" max="4" width="24" style="100" customWidth="1"/>
    <col min="5" max="5" width="12.42578125" style="100" customWidth="1"/>
    <col min="6" max="6" width="16.140625" style="100" customWidth="1"/>
    <col min="7" max="7" width="12.85546875" style="100" customWidth="1"/>
    <col min="8" max="8" width="16.28515625" style="100" customWidth="1"/>
    <col min="9" max="9" width="4.42578125" style="100" customWidth="1"/>
    <col min="10" max="16384" width="8.7109375" style="100"/>
  </cols>
  <sheetData>
    <row r="1" spans="2:8" s="119" customFormat="1" ht="18" customHeight="1">
      <c r="B1" s="438" t="s">
        <v>196</v>
      </c>
      <c r="C1" s="439"/>
      <c r="D1" s="439"/>
      <c r="E1" s="439"/>
      <c r="F1" s="439"/>
      <c r="G1" s="439"/>
      <c r="H1" s="440"/>
    </row>
    <row r="2" spans="2:8" ht="9.6" customHeight="1">
      <c r="B2" s="182"/>
      <c r="C2" s="182"/>
      <c r="D2" s="182"/>
      <c r="E2" s="182"/>
      <c r="F2" s="182"/>
      <c r="G2" s="182"/>
      <c r="H2" s="182"/>
    </row>
    <row r="3" spans="2:8">
      <c r="B3" s="183" t="s">
        <v>99</v>
      </c>
      <c r="C3" s="183"/>
      <c r="D3" s="183"/>
      <c r="E3" s="183"/>
      <c r="F3" s="183"/>
      <c r="G3" s="183"/>
      <c r="H3" s="183"/>
    </row>
    <row r="4" spans="2:8" ht="6.6" customHeight="1">
      <c r="G4" s="185"/>
    </row>
    <row r="5" spans="2:8" ht="12.95" customHeight="1">
      <c r="B5" s="186" t="s">
        <v>132</v>
      </c>
      <c r="C5" s="187">
        <f>+'Budget du programme'!B16</f>
        <v>0</v>
      </c>
    </row>
    <row r="6" spans="2:8" ht="9.6" customHeight="1">
      <c r="B6" s="182"/>
      <c r="C6" s="182"/>
      <c r="E6" s="182"/>
      <c r="F6" s="182"/>
      <c r="G6" s="182"/>
      <c r="H6" s="182"/>
    </row>
    <row r="7" spans="2:8">
      <c r="B7" s="188" t="s">
        <v>149</v>
      </c>
      <c r="C7" s="189" t="s">
        <v>193</v>
      </c>
      <c r="D7" s="189" t="s">
        <v>131</v>
      </c>
      <c r="F7" s="182"/>
    </row>
    <row r="8" spans="2:8" ht="12" customHeight="1">
      <c r="B8" s="280" t="s">
        <v>122</v>
      </c>
      <c r="C8" s="190">
        <f>+'Budget du programme'!B21</f>
        <v>0</v>
      </c>
      <c r="D8" s="190">
        <f>+C8</f>
        <v>0</v>
      </c>
    </row>
    <row r="9" spans="2:8" ht="12" customHeight="1">
      <c r="B9" s="280" t="s">
        <v>123</v>
      </c>
      <c r="C9" s="190">
        <f>+'Budget du programme'!B22</f>
        <v>0</v>
      </c>
      <c r="D9" s="190">
        <f>+C9</f>
        <v>0</v>
      </c>
    </row>
    <row r="10" spans="2:8" ht="12" customHeight="1">
      <c r="B10" s="280" t="s">
        <v>181</v>
      </c>
      <c r="C10" s="190">
        <f>+'Budget du programme'!B23</f>
        <v>0</v>
      </c>
      <c r="D10" s="190">
        <f>+C10</f>
        <v>0</v>
      </c>
    </row>
    <row r="11" spans="2:8" ht="6.95" customHeight="1">
      <c r="B11" s="100"/>
      <c r="G11" s="185"/>
    </row>
    <row r="12" spans="2:8">
      <c r="B12" s="183" t="s">
        <v>129</v>
      </c>
      <c r="C12" s="183"/>
      <c r="D12" s="183"/>
      <c r="E12" s="183"/>
      <c r="F12" s="183"/>
      <c r="G12" s="183"/>
      <c r="H12" s="183"/>
    </row>
    <row r="13" spans="2:8" ht="6.6" customHeight="1">
      <c r="G13" s="185"/>
    </row>
    <row r="14" spans="2:8" ht="47.25" customHeight="1">
      <c r="B14" s="191" t="s">
        <v>182</v>
      </c>
      <c r="C14" s="188" t="s">
        <v>149</v>
      </c>
      <c r="D14" s="188" t="s">
        <v>194</v>
      </c>
      <c r="E14" s="188" t="s">
        <v>94</v>
      </c>
      <c r="F14" s="188" t="s">
        <v>132</v>
      </c>
      <c r="G14" s="188" t="s">
        <v>135</v>
      </c>
      <c r="H14" s="188" t="s">
        <v>14</v>
      </c>
    </row>
    <row r="15" spans="2:8" ht="12" customHeight="1">
      <c r="B15" s="100"/>
      <c r="C15" s="280" t="s">
        <v>122</v>
      </c>
      <c r="D15" s="192">
        <f>+C8</f>
        <v>0</v>
      </c>
      <c r="E15" s="193">
        <v>92.03</v>
      </c>
      <c r="F15" s="194">
        <f>+C8*$C$5</f>
        <v>0</v>
      </c>
      <c r="G15" s="195">
        <v>1.1339999999999999</v>
      </c>
      <c r="H15" s="196">
        <f>+E15*F15*G15</f>
        <v>0</v>
      </c>
    </row>
    <row r="16" spans="2:8" ht="12" customHeight="1">
      <c r="B16" s="197"/>
      <c r="C16" s="280" t="s">
        <v>123</v>
      </c>
      <c r="D16" s="192">
        <f>+C9</f>
        <v>0</v>
      </c>
      <c r="E16" s="198">
        <v>56.48</v>
      </c>
      <c r="F16" s="199">
        <f>+C9*$C$5</f>
        <v>0</v>
      </c>
      <c r="G16" s="192">
        <v>1.1339999999999999</v>
      </c>
      <c r="H16" s="196">
        <f>+E16*F16*G16</f>
        <v>0</v>
      </c>
    </row>
    <row r="17" spans="2:8" ht="12" customHeight="1">
      <c r="B17" s="100"/>
      <c r="C17" s="280" t="s">
        <v>181</v>
      </c>
      <c r="D17" s="192">
        <f>+C10</f>
        <v>0</v>
      </c>
      <c r="E17" s="198">
        <v>39.229999999999997</v>
      </c>
      <c r="F17" s="199">
        <f>+C10*$C$5</f>
        <v>0</v>
      </c>
      <c r="G17" s="192">
        <v>1.1339999999999999</v>
      </c>
      <c r="H17" s="196">
        <f>+E17*F17*G17</f>
        <v>0</v>
      </c>
    </row>
    <row r="18" spans="2:8" ht="11.1" customHeight="1">
      <c r="B18" s="100"/>
      <c r="H18" s="200">
        <f>SUM(H15:H17)</f>
        <v>0</v>
      </c>
    </row>
    <row r="19" spans="2:8" ht="10.5" customHeight="1">
      <c r="B19" s="100"/>
    </row>
    <row r="20" spans="2:8" ht="41.1" customHeight="1">
      <c r="B20" s="191" t="s">
        <v>190</v>
      </c>
      <c r="D20" s="278" t="s">
        <v>130</v>
      </c>
      <c r="E20" s="278" t="s">
        <v>94</v>
      </c>
      <c r="F20" s="278" t="s">
        <v>183</v>
      </c>
      <c r="G20" s="278" t="s">
        <v>136</v>
      </c>
      <c r="H20" s="201" t="s">
        <v>15</v>
      </c>
    </row>
    <row r="21" spans="2:8" ht="14.1" customHeight="1">
      <c r="B21" s="100"/>
      <c r="D21" s="192">
        <f>+C5</f>
        <v>0</v>
      </c>
      <c r="E21" s="192">
        <v>301.38</v>
      </c>
      <c r="F21" s="285">
        <v>1</v>
      </c>
      <c r="G21" s="286">
        <v>1.1619999999999999</v>
      </c>
      <c r="H21" s="287">
        <f>+D21*E21*F21*G21</f>
        <v>0</v>
      </c>
    </row>
    <row r="22" spans="2:8" ht="10.5" customHeight="1">
      <c r="B22" s="100"/>
    </row>
    <row r="23" spans="2:8" ht="33.6" customHeight="1">
      <c r="B23" s="191" t="s">
        <v>125</v>
      </c>
      <c r="C23" s="169"/>
      <c r="D23" s="201" t="s">
        <v>149</v>
      </c>
      <c r="E23" s="201" t="s">
        <v>94</v>
      </c>
      <c r="F23" s="188" t="s">
        <v>131</v>
      </c>
      <c r="H23" s="201" t="s">
        <v>15</v>
      </c>
    </row>
    <row r="24" spans="2:8" ht="14.1" customHeight="1">
      <c r="B24" s="100" t="s">
        <v>16</v>
      </c>
      <c r="D24" s="274" t="s">
        <v>122</v>
      </c>
      <c r="E24" s="284">
        <v>2571.84</v>
      </c>
      <c r="F24" s="205">
        <f>+D8</f>
        <v>0</v>
      </c>
      <c r="H24" s="204">
        <f>+E24*F24</f>
        <v>0</v>
      </c>
    </row>
    <row r="25" spans="2:8" ht="14.1" customHeight="1">
      <c r="B25" s="100"/>
      <c r="D25" s="274" t="s">
        <v>123</v>
      </c>
      <c r="E25" s="284">
        <v>1972.39</v>
      </c>
      <c r="F25" s="205">
        <f>+D9</f>
        <v>0</v>
      </c>
      <c r="H25" s="204">
        <f t="shared" ref="H25:H26" si="0">+E25*F25</f>
        <v>0</v>
      </c>
    </row>
    <row r="26" spans="2:8" ht="14.1" customHeight="1">
      <c r="B26" s="100"/>
      <c r="D26" s="274" t="s">
        <v>181</v>
      </c>
      <c r="E26" s="284">
        <v>1735.54</v>
      </c>
      <c r="F26" s="205">
        <f>+D10</f>
        <v>0</v>
      </c>
      <c r="H26" s="204">
        <f t="shared" si="0"/>
        <v>0</v>
      </c>
    </row>
    <row r="27" spans="2:8" ht="14.1" customHeight="1">
      <c r="B27" s="100"/>
      <c r="E27" s="206"/>
      <c r="F27" s="207"/>
      <c r="H27" s="203">
        <f>SUM(H24:H26)</f>
        <v>0</v>
      </c>
    </row>
    <row r="28" spans="2:8" ht="10.5" customHeight="1">
      <c r="B28" s="100"/>
    </row>
    <row r="29" spans="2:8" ht="33.950000000000003" customHeight="1">
      <c r="B29" s="441" t="s">
        <v>184</v>
      </c>
      <c r="D29" s="201" t="s">
        <v>149</v>
      </c>
      <c r="E29" s="201" t="s">
        <v>94</v>
      </c>
      <c r="F29" s="188" t="s">
        <v>137</v>
      </c>
      <c r="H29" s="201" t="s">
        <v>15</v>
      </c>
    </row>
    <row r="30" spans="2:8" ht="14.1" customHeight="1">
      <c r="B30" s="441"/>
      <c r="D30" s="274" t="s">
        <v>122</v>
      </c>
      <c r="E30" s="198">
        <v>15.09</v>
      </c>
      <c r="F30" s="283">
        <f>+D8*$C$5</f>
        <v>0</v>
      </c>
      <c r="H30" s="204">
        <f>+E30*F30</f>
        <v>0</v>
      </c>
    </row>
    <row r="31" spans="2:8" ht="14.1" customHeight="1">
      <c r="B31" s="100"/>
      <c r="D31" s="274" t="s">
        <v>123</v>
      </c>
      <c r="E31" s="198">
        <v>15.09</v>
      </c>
      <c r="F31" s="283">
        <f>+D9*$C$5</f>
        <v>0</v>
      </c>
      <c r="H31" s="204">
        <f t="shared" ref="H31:H32" si="1">+E31*F31</f>
        <v>0</v>
      </c>
    </row>
    <row r="32" spans="2:8" ht="14.1" customHeight="1">
      <c r="B32" s="100"/>
      <c r="D32" s="274" t="s">
        <v>181</v>
      </c>
      <c r="E32" s="198">
        <v>15.09</v>
      </c>
      <c r="F32" s="283">
        <f>+D10*$C$5</f>
        <v>0</v>
      </c>
      <c r="H32" s="204">
        <f t="shared" si="1"/>
        <v>0</v>
      </c>
    </row>
    <row r="33" spans="2:8" ht="14.1" customHeight="1">
      <c r="B33" s="100"/>
      <c r="E33" s="206"/>
      <c r="F33" s="207"/>
      <c r="H33" s="203">
        <f>SUM(H30:H32)</f>
        <v>0</v>
      </c>
    </row>
    <row r="34" spans="2:8" ht="10.5" customHeight="1">
      <c r="B34" s="100"/>
    </row>
    <row r="35" spans="2:8" ht="34.5" customHeight="1">
      <c r="B35" s="441" t="s">
        <v>185</v>
      </c>
      <c r="C35" s="208"/>
      <c r="D35" s="201" t="s">
        <v>149</v>
      </c>
      <c r="E35" s="201" t="s">
        <v>94</v>
      </c>
      <c r="F35" s="188" t="s">
        <v>132</v>
      </c>
      <c r="H35" s="201" t="s">
        <v>15</v>
      </c>
    </row>
    <row r="36" spans="2:8" ht="14.1" customHeight="1">
      <c r="B36" s="441"/>
      <c r="D36" s="274" t="s">
        <v>122</v>
      </c>
      <c r="E36" s="198">
        <v>1.64</v>
      </c>
      <c r="F36" s="283">
        <f>+C8*$C$5</f>
        <v>0</v>
      </c>
      <c r="H36" s="204">
        <f>+E36*F36</f>
        <v>0</v>
      </c>
    </row>
    <row r="37" spans="2:8" ht="14.1" customHeight="1">
      <c r="B37" s="100"/>
      <c r="D37" s="274" t="s">
        <v>123</v>
      </c>
      <c r="E37" s="198">
        <v>1.64</v>
      </c>
      <c r="F37" s="283">
        <f>+C9*$C$5</f>
        <v>0</v>
      </c>
      <c r="H37" s="204">
        <f t="shared" ref="H37:H38" si="2">+E37*F37</f>
        <v>0</v>
      </c>
    </row>
    <row r="38" spans="2:8" ht="14.1" customHeight="1">
      <c r="B38" s="100"/>
      <c r="D38" s="274" t="s">
        <v>181</v>
      </c>
      <c r="E38" s="198">
        <v>1.64</v>
      </c>
      <c r="F38" s="283">
        <f>+C10*$C$5</f>
        <v>0</v>
      </c>
      <c r="H38" s="204">
        <f t="shared" si="2"/>
        <v>0</v>
      </c>
    </row>
    <row r="39" spans="2:8" ht="14.1" customHeight="1">
      <c r="B39" s="100"/>
      <c r="E39" s="206"/>
      <c r="F39" s="207"/>
      <c r="H39" s="203">
        <f>SUM(H36:H38)</f>
        <v>0</v>
      </c>
    </row>
    <row r="40" spans="2:8" ht="7.5" customHeight="1">
      <c r="B40" s="100"/>
    </row>
    <row r="41" spans="2:8">
      <c r="B41" s="100"/>
    </row>
    <row r="42" spans="2:8">
      <c r="B42" s="184" t="s">
        <v>126</v>
      </c>
      <c r="E42" s="271" t="s">
        <v>186</v>
      </c>
      <c r="F42" s="209"/>
      <c r="G42" s="210"/>
      <c r="H42" s="204">
        <f>+H18+H21+H27+H33+H39</f>
        <v>0</v>
      </c>
    </row>
    <row r="43" spans="2:8">
      <c r="E43" s="271" t="s">
        <v>124</v>
      </c>
      <c r="F43" s="209"/>
      <c r="G43" s="210"/>
      <c r="H43" s="202">
        <v>0.82</v>
      </c>
    </row>
    <row r="44" spans="2:8" ht="16.5" thickBot="1">
      <c r="E44" s="211" t="s">
        <v>101</v>
      </c>
      <c r="F44" s="211"/>
      <c r="G44" s="211"/>
      <c r="H44" s="212">
        <f>+H42*H43</f>
        <v>0</v>
      </c>
    </row>
    <row r="45" spans="2:8" ht="16.5" thickTop="1">
      <c r="B45" s="213"/>
    </row>
    <row r="46" spans="2:8">
      <c r="B46" s="183" t="s">
        <v>98</v>
      </c>
      <c r="C46" s="183"/>
      <c r="D46" s="183"/>
      <c r="E46" s="183"/>
      <c r="F46" s="183"/>
      <c r="G46" s="183"/>
      <c r="H46" s="183"/>
    </row>
    <row r="47" spans="2:8">
      <c r="B47" s="214"/>
      <c r="D47" s="282" t="s">
        <v>17</v>
      </c>
      <c r="E47" s="272" t="s">
        <v>187</v>
      </c>
      <c r="H47" s="215">
        <f>4.25%*H44</f>
        <v>0</v>
      </c>
    </row>
    <row r="48" spans="2:8">
      <c r="B48" s="214"/>
      <c r="D48" s="282" t="s">
        <v>18</v>
      </c>
      <c r="E48" s="269" t="s">
        <v>102</v>
      </c>
      <c r="H48" s="215">
        <f>3.5%*H44</f>
        <v>0</v>
      </c>
    </row>
    <row r="49" spans="1:8">
      <c r="B49" s="214"/>
      <c r="D49" s="282" t="s">
        <v>19</v>
      </c>
      <c r="E49" s="269" t="s">
        <v>103</v>
      </c>
      <c r="H49" s="216">
        <v>6000</v>
      </c>
    </row>
    <row r="50" spans="1:8" ht="16.5" thickBot="1">
      <c r="E50" s="211" t="s">
        <v>121</v>
      </c>
      <c r="F50" s="211"/>
      <c r="G50" s="211"/>
      <c r="H50" s="212">
        <f>SUM(H47:H49)</f>
        <v>6000</v>
      </c>
    </row>
    <row r="51" spans="1:8" ht="16.5" thickTop="1"/>
    <row r="52" spans="1:8">
      <c r="B52" s="183" t="s">
        <v>120</v>
      </c>
      <c r="C52" s="183"/>
      <c r="D52" s="183"/>
      <c r="E52" s="183"/>
      <c r="F52" s="183"/>
      <c r="G52" s="183"/>
      <c r="H52" s="183"/>
    </row>
    <row r="53" spans="1:8" ht="5.45" customHeight="1">
      <c r="B53" s="100"/>
    </row>
    <row r="54" spans="1:8" s="120" customFormat="1" ht="39.950000000000003" customHeight="1">
      <c r="B54" s="217"/>
      <c r="C54" s="436" t="s">
        <v>149</v>
      </c>
      <c r="D54" s="437"/>
      <c r="E54" s="188" t="s">
        <v>96</v>
      </c>
      <c r="F54" s="188" t="s">
        <v>194</v>
      </c>
      <c r="G54" s="188" t="s">
        <v>130</v>
      </c>
      <c r="H54" s="188" t="s">
        <v>95</v>
      </c>
    </row>
    <row r="55" spans="1:8" ht="13.5" customHeight="1">
      <c r="C55" s="442" t="s">
        <v>122</v>
      </c>
      <c r="D55" s="443"/>
      <c r="E55" s="218">
        <v>22</v>
      </c>
      <c r="F55" s="219">
        <f>+C8</f>
        <v>0</v>
      </c>
      <c r="G55" s="219">
        <f>+C5</f>
        <v>0</v>
      </c>
      <c r="H55" s="220">
        <f>+E55*F55*G55</f>
        <v>0</v>
      </c>
    </row>
    <row r="56" spans="1:8" ht="13.5" customHeight="1">
      <c r="C56" s="442" t="s">
        <v>123</v>
      </c>
      <c r="D56" s="443"/>
      <c r="E56" s="204">
        <v>22</v>
      </c>
      <c r="F56" s="219">
        <f>+C9</f>
        <v>0</v>
      </c>
      <c r="G56" s="219">
        <f>+C5</f>
        <v>0</v>
      </c>
      <c r="H56" s="220">
        <f t="shared" ref="H56:H57" si="3">+E56*F56*G56</f>
        <v>0</v>
      </c>
    </row>
    <row r="57" spans="1:8" ht="13.5" customHeight="1">
      <c r="C57" s="442" t="s">
        <v>181</v>
      </c>
      <c r="D57" s="443"/>
      <c r="E57" s="204">
        <v>22</v>
      </c>
      <c r="F57" s="219">
        <f>+C10</f>
        <v>0</v>
      </c>
      <c r="G57" s="219">
        <f>+C5</f>
        <v>0</v>
      </c>
      <c r="H57" s="220">
        <f t="shared" si="3"/>
        <v>0</v>
      </c>
    </row>
    <row r="58" spans="1:8">
      <c r="D58" s="445" t="s">
        <v>188</v>
      </c>
      <c r="E58" s="445"/>
      <c r="F58" s="445"/>
      <c r="G58" s="445"/>
      <c r="H58" s="221">
        <f>SUM(H55:H57)</f>
        <v>0</v>
      </c>
    </row>
    <row r="59" spans="1:8">
      <c r="D59" s="445" t="s">
        <v>191</v>
      </c>
      <c r="E59" s="445"/>
      <c r="F59" s="445"/>
      <c r="G59" s="445"/>
      <c r="H59" s="281" t="s">
        <v>104</v>
      </c>
    </row>
    <row r="60" spans="1:8" ht="16.5" thickBot="1">
      <c r="D60" s="444" t="s">
        <v>119</v>
      </c>
      <c r="E60" s="444"/>
      <c r="F60" s="444"/>
      <c r="G60" s="444"/>
      <c r="H60" s="212" t="e">
        <f>+H58*H59</f>
        <v>#VALUE!</v>
      </c>
    </row>
    <row r="61" spans="1:8" ht="16.5" thickTop="1"/>
    <row r="62" spans="1:8">
      <c r="B62" s="183" t="s">
        <v>127</v>
      </c>
      <c r="C62" s="183"/>
      <c r="D62" s="183"/>
      <c r="E62" s="183"/>
      <c r="F62" s="183"/>
      <c r="G62" s="183"/>
      <c r="H62" s="183"/>
    </row>
    <row r="63" spans="1:8" ht="14.45" customHeight="1">
      <c r="D63" s="273" t="s">
        <v>128</v>
      </c>
      <c r="E63" s="222"/>
      <c r="F63" s="222"/>
      <c r="G63" s="223"/>
      <c r="H63" s="224">
        <f>+H44</f>
        <v>0</v>
      </c>
    </row>
    <row r="64" spans="1:8" ht="14.45" customHeight="1">
      <c r="A64" s="121"/>
      <c r="B64" s="225"/>
      <c r="C64" s="226" t="s">
        <v>20</v>
      </c>
      <c r="D64" s="268" t="s">
        <v>97</v>
      </c>
      <c r="E64" s="222"/>
      <c r="F64" s="222"/>
      <c r="G64" s="223"/>
      <c r="H64" s="224">
        <f>+H50</f>
        <v>6000</v>
      </c>
    </row>
    <row r="65" spans="1:8" ht="14.45" customHeight="1">
      <c r="A65" s="121"/>
      <c r="B65" s="227"/>
      <c r="C65" s="226" t="s">
        <v>21</v>
      </c>
      <c r="D65" s="273" t="s">
        <v>119</v>
      </c>
      <c r="E65" s="222"/>
      <c r="F65" s="222"/>
      <c r="G65" s="223"/>
      <c r="H65" s="228" t="e">
        <f>+H60</f>
        <v>#VALUE!</v>
      </c>
    </row>
    <row r="66" spans="1:8" ht="16.5" thickBot="1">
      <c r="C66" s="229" t="s">
        <v>22</v>
      </c>
      <c r="D66" s="444" t="s">
        <v>189</v>
      </c>
      <c r="E66" s="444"/>
      <c r="F66" s="444"/>
      <c r="G66" s="444"/>
      <c r="H66" s="212" t="e">
        <f>+H63+H64-H65</f>
        <v>#VALUE!</v>
      </c>
    </row>
    <row r="67" spans="1:8" ht="16.5" thickTop="1"/>
  </sheetData>
  <sheetProtection algorithmName="SHA-512" hashValue="WeQxXuMj2SjZMWSSP5MwVpNL3qAxhmoel7IgtaLaB/bgLtxqtJV3BELNMM2lfsaIJo0+DlTA/Ihoa5oEaffMrg==" saltValue="4UjNmFOaIoNFaIJjtdREhA==" spinCount="100000" sheet="1" objects="1" scenarios="1"/>
  <mergeCells count="11">
    <mergeCell ref="D66:G66"/>
    <mergeCell ref="C56:D56"/>
    <mergeCell ref="C57:D57"/>
    <mergeCell ref="D58:G58"/>
    <mergeCell ref="D59:G59"/>
    <mergeCell ref="D60:G60"/>
    <mergeCell ref="C54:D54"/>
    <mergeCell ref="B1:H1"/>
    <mergeCell ref="B35:B36"/>
    <mergeCell ref="B29:B30"/>
    <mergeCell ref="C55:D5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EB31-39F8-46F3-BDC9-0A66598ADF12}">
  <sheetPr>
    <tabColor rgb="FFEFE0AF"/>
    <pageSetUpPr fitToPage="1"/>
  </sheetPr>
  <dimension ref="A1:A29"/>
  <sheetViews>
    <sheetView showGridLines="0" workbookViewId="0">
      <selection activeCell="A34" sqref="A34"/>
    </sheetView>
  </sheetViews>
  <sheetFormatPr defaultColWidth="9.140625" defaultRowHeight="15"/>
  <cols>
    <col min="1" max="1" width="169.140625" style="16" customWidth="1"/>
    <col min="2" max="16384" width="9.140625" style="16"/>
  </cols>
  <sheetData>
    <row r="1" spans="1:1" s="12" customFormat="1" ht="22.5" customHeight="1">
      <c r="A1" s="92" t="s">
        <v>41</v>
      </c>
    </row>
    <row r="2" spans="1:1" s="12" customFormat="1" ht="22.5" customHeight="1">
      <c r="A2" s="93" t="s">
        <v>100</v>
      </c>
    </row>
    <row r="3" spans="1:1" s="12" customFormat="1" ht="22.5" customHeight="1">
      <c r="A3" s="93" t="s">
        <v>118</v>
      </c>
    </row>
    <row r="4" spans="1:1" ht="15.75">
      <c r="A4" s="94" t="s">
        <v>117</v>
      </c>
    </row>
    <row r="5" spans="1:1">
      <c r="A5" s="446"/>
    </row>
    <row r="6" spans="1:1">
      <c r="A6" s="447"/>
    </row>
    <row r="7" spans="1:1">
      <c r="A7" s="447"/>
    </row>
    <row r="8" spans="1:1">
      <c r="A8" s="447"/>
    </row>
    <row r="9" spans="1:1">
      <c r="A9" s="447"/>
    </row>
    <row r="10" spans="1:1">
      <c r="A10" s="447"/>
    </row>
    <row r="11" spans="1:1">
      <c r="A11" s="447"/>
    </row>
    <row r="12" spans="1:1">
      <c r="A12" s="447"/>
    </row>
    <row r="13" spans="1:1">
      <c r="A13" s="447"/>
    </row>
    <row r="14" spans="1:1">
      <c r="A14" s="447"/>
    </row>
    <row r="15" spans="1:1">
      <c r="A15" s="447"/>
    </row>
    <row r="16" spans="1:1">
      <c r="A16" s="447"/>
    </row>
    <row r="17" spans="1:1">
      <c r="A17" s="447"/>
    </row>
    <row r="18" spans="1:1">
      <c r="A18" s="447"/>
    </row>
    <row r="19" spans="1:1">
      <c r="A19" s="447"/>
    </row>
    <row r="20" spans="1:1">
      <c r="A20" s="447"/>
    </row>
    <row r="21" spans="1:1">
      <c r="A21" s="447"/>
    </row>
    <row r="22" spans="1:1">
      <c r="A22" s="447"/>
    </row>
    <row r="23" spans="1:1">
      <c r="A23" s="447"/>
    </row>
    <row r="24" spans="1:1">
      <c r="A24" s="447"/>
    </row>
    <row r="25" spans="1:1">
      <c r="A25" s="447"/>
    </row>
    <row r="26" spans="1:1">
      <c r="A26" s="447"/>
    </row>
    <row r="27" spans="1:1">
      <c r="A27" s="447"/>
    </row>
    <row r="28" spans="1:1">
      <c r="A28" s="447"/>
    </row>
    <row r="29" spans="1:1">
      <c r="A29" s="448"/>
    </row>
  </sheetData>
  <sheetProtection algorithmName="SHA-512" hashValue="oZVIhgpYYykzV39hcEmYH4yD142868IK2LJP/BNfkZzvSf67txpug3e1k+5jHuwd10s4kXYfHkHaxoCE4JGkRA==" saltValue="BlpQEzrOOYz/xRXD3Cpxew==" spinCount="100000" sheet="1" objects="1" scenarios="1"/>
  <mergeCells count="1">
    <mergeCell ref="A5:A29"/>
  </mergeCells>
  <pageMargins left="0.7" right="0.7" top="0.75" bottom="0.75" header="0.3" footer="0.3"/>
  <pageSetup scale="53" fitToHeight="0" orientation="portrait" horizontalDpi="0" verticalDpi="0" r:id="rId1"/>
  <headerFooter>
    <oddHeader>&amp;A&amp;RPage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9bbf30-f0cd-4180-8ce3-e8d15788d912" xsi:nil="true"/>
    <lcf76f155ced4ddcb4097134ff3c332f xmlns="4c78b47e-3395-4beb-9456-6e598820aaa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AAF5314242C14C93FF9E1A5CD57A35" ma:contentTypeVersion="13" ma:contentTypeDescription="Create a new document." ma:contentTypeScope="" ma:versionID="2953c9cffa65287d5f98bfcaa5ea1e28">
  <xsd:schema xmlns:xsd="http://www.w3.org/2001/XMLSchema" xmlns:xs="http://www.w3.org/2001/XMLSchema" xmlns:p="http://schemas.microsoft.com/office/2006/metadata/properties" xmlns:ns2="4c78b47e-3395-4beb-9456-6e598820aaa5" xmlns:ns3="949bbf30-f0cd-4180-8ce3-e8d15788d912" targetNamespace="http://schemas.microsoft.com/office/2006/metadata/properties" ma:root="true" ma:fieldsID="20c93cde37ba3212cc949f2ca78b7fdb" ns2:_="" ns3:_="">
    <xsd:import namespace="4c78b47e-3395-4beb-9456-6e598820aaa5"/>
    <xsd:import namespace="949bbf30-f0cd-4180-8ce3-e8d15788d9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8b47e-3395-4beb-9456-6e598820aa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7d51a6a-8d5e-454b-b911-42bb41ce28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9bbf30-f0cd-4180-8ce3-e8d15788d9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542fc18-b458-4121-8657-2001db28c4fb}" ma:internalName="TaxCatchAll" ma:showField="CatchAllData" ma:web="949bbf30-f0cd-4180-8ce3-e8d15788d9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943C1-9BD6-407C-8DE6-9C812980B71B}">
  <ds:schemaRefs>
    <ds:schemaRef ds:uri="http://purl.org/dc/terms/"/>
    <ds:schemaRef ds:uri="http://schemas.microsoft.com/office/2006/documentManagement/types"/>
    <ds:schemaRef ds:uri="949bbf30-f0cd-4180-8ce3-e8d15788d912"/>
    <ds:schemaRef ds:uri="http://purl.org/dc/elements/1.1/"/>
    <ds:schemaRef ds:uri="http://schemas.microsoft.com/office/2006/metadata/properties"/>
    <ds:schemaRef ds:uri="4c78b47e-3395-4beb-9456-6e598820aaa5"/>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11D2C00-9F8E-4F25-A716-5A5810BEC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8b47e-3395-4beb-9456-6e598820aaa5"/>
    <ds:schemaRef ds:uri="949bbf30-f0cd-4180-8ce3-e8d15788d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1CF368-114B-4A2F-A6A9-C4CB75F981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Situation financière</vt:lpstr>
      <vt:lpstr>Budget du programme</vt:lpstr>
      <vt:lpstr>Salaires et avantages</vt:lpstr>
      <vt:lpstr>Allocation des fonds</vt:lpstr>
      <vt:lpstr>Notes de la ville de Hamilton</vt:lpstr>
      <vt:lpstr>'Budget du programme'!Print_Area</vt:lpstr>
      <vt:lpstr>'Salaires et avantages'!Print_Area</vt:lpstr>
      <vt:lpstr>'Situation financière'!Print_Area</vt:lpstr>
    </vt:vector>
  </TitlesOfParts>
  <Manager/>
  <Company>Niagara Region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COH 2025 DGA Budget Template</dc:title>
  <dc:subject>Directed Growth Budget</dc:subject>
  <dc:creator>City of Hamilton</dc:creator>
  <cp:keywords/>
  <dc:description/>
  <cp:lastModifiedBy>Banach, Kornelia</cp:lastModifiedBy>
  <cp:revision/>
  <dcterms:created xsi:type="dcterms:W3CDTF">2023-06-06T13:15:53Z</dcterms:created>
  <dcterms:modified xsi:type="dcterms:W3CDTF">2025-01-07T16:46:47Z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0x01010064AAF5314242C14C93FF9E1A5CD57A35</vt:lpwstr>
  </property>
  <property fmtid="{D5CDD505-2E9C-101B-9397-08002B2CF9AE}" pid="3" name="MediaServiceImageTags">
    <vt:lpwstr/>
  </property>
</Properties>
</file>